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Viti2025" sheetId="5" r:id="rId1"/>
    <sheet name="VITI 2024" sheetId="4" r:id="rId2"/>
    <sheet name="VITI 2023" sheetId="2" r:id="rId3"/>
    <sheet name="Viti 2022" sheetId="3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D17" i="5"/>
  <c r="E14" i="5"/>
  <c r="E10" i="5"/>
  <c r="E9" i="5"/>
  <c r="E8" i="5"/>
  <c r="E17" i="5" s="1"/>
  <c r="F17" i="4" l="1"/>
  <c r="E17" i="4"/>
  <c r="D17" i="4"/>
  <c r="D25" i="3" l="1"/>
  <c r="E25" i="3"/>
  <c r="F25" i="3"/>
  <c r="F23" i="3"/>
  <c r="E25" i="2" l="1"/>
  <c r="D25" i="2"/>
  <c r="F25" i="2" l="1"/>
</calcChain>
</file>

<file path=xl/sharedStrings.xml><?xml version="1.0" encoding="utf-8"?>
<sst xmlns="http://schemas.openxmlformats.org/spreadsheetml/2006/main" count="273" uniqueCount="102">
  <si>
    <t>Nr</t>
  </si>
  <si>
    <t>Objekti i prokurimit</t>
  </si>
  <si>
    <t>Realizuar</t>
  </si>
  <si>
    <t>Procedura e Prokurimit</t>
  </si>
  <si>
    <t>Firma Fituese</t>
  </si>
  <si>
    <t>I</t>
  </si>
  <si>
    <t xml:space="preserve">Blerje artikuj kancelarie </t>
  </si>
  <si>
    <t>Blerje tonera</t>
  </si>
  <si>
    <t>II</t>
  </si>
  <si>
    <t>Shërbime nga të tretët</t>
  </si>
  <si>
    <t>III</t>
  </si>
  <si>
    <t xml:space="preserve">Blerje karburanti </t>
  </si>
  <si>
    <t>Siguracione TPL dhe Casko automjeti</t>
  </si>
  <si>
    <t>IV</t>
  </si>
  <si>
    <t>SHUMA</t>
  </si>
  <si>
    <t xml:space="preserve">                   </t>
  </si>
  <si>
    <t>Marrje makina me qira</t>
  </si>
  <si>
    <t xml:space="preserve">INSPEKTORATI  SHTETËROR   SHËNDETËSOR QËNDROR </t>
  </si>
  <si>
    <t>OFFICE CENTER SHPK</t>
  </si>
  <si>
    <t>KASTRATI SHA</t>
  </si>
  <si>
    <t>Blerje e perqendruar ne Min e Bredshme</t>
  </si>
  <si>
    <t>ASG SHPK</t>
  </si>
  <si>
    <t>Mars 2021 -2023</t>
  </si>
  <si>
    <t>ILLYRIAN GUARD SHA</t>
  </si>
  <si>
    <t>Dhjetor 2022</t>
  </si>
  <si>
    <t>Vlera e Kontratës( pa TVSH)</t>
  </si>
  <si>
    <t>Vlera e Kontratës (me TVSH)</t>
  </si>
  <si>
    <t>Koha e Zhvillimit të  tenderit</t>
  </si>
  <si>
    <t>Shërbimi i sigurimit dhe ruajtjes viti 2023</t>
  </si>
  <si>
    <t>Riparim,mirëmbajtje dhe shërbime për automjetet për vitin 2023</t>
  </si>
  <si>
    <t>Shpenzime të tjera transporti dhe Lavazh automjete</t>
  </si>
  <si>
    <t>Materiale dhe shërbime zyre të përgjithshme</t>
  </si>
  <si>
    <t>Shërbime transporti</t>
  </si>
  <si>
    <t>Shpenzime të tjera operative</t>
  </si>
  <si>
    <t>Blerje me vlerë te vogël</t>
  </si>
  <si>
    <t>Udhëzim Min Financave nr.407/1 dt 14.06.2019</t>
  </si>
  <si>
    <t>Marrëveshje Kuadër</t>
  </si>
  <si>
    <t xml:space="preserve">INFOSOFT SOFTWARE DEVELOPER </t>
  </si>
  <si>
    <t>Parashikimi (pa TVSH)</t>
  </si>
  <si>
    <t>Shërbime të tjera zyre të përgjithshme (Shërbim Financa 5)</t>
  </si>
  <si>
    <t>REGJISTRI I REALIZIMIT TE PROKURIMEVE PUBLIKE  JANAR-DHJETOR 2023</t>
  </si>
  <si>
    <t>Mars 2023</t>
  </si>
  <si>
    <t>Nëntor 2023</t>
  </si>
  <si>
    <t>EVILUNA SHPK</t>
  </si>
  <si>
    <t>Qershor 2023</t>
  </si>
  <si>
    <t>Materiale për pastrim dhe dizefektim</t>
  </si>
  <si>
    <t>Maj 2023</t>
  </si>
  <si>
    <t>LIRIM LUMAJ PF</t>
  </si>
  <si>
    <t>Tetor 2023</t>
  </si>
  <si>
    <t>M-F DUMI SHPK</t>
  </si>
  <si>
    <t>Gusht 2023</t>
  </si>
  <si>
    <t>EUROSIG SHA</t>
  </si>
  <si>
    <t>Shërbim për rivelim topografik</t>
  </si>
  <si>
    <t>Shtator 2023</t>
  </si>
  <si>
    <t>UNIVERSITETI POLITEKNIK I TIRANES</t>
  </si>
  <si>
    <t>Blerje dokumentacioni</t>
  </si>
  <si>
    <t>SHTYPSHKRONJA E LETRA ME VLERE</t>
  </si>
  <si>
    <t>Pjesë këmbimi, goma dhe bateri</t>
  </si>
  <si>
    <t>Shpenzime për siguracion ndërtese</t>
  </si>
  <si>
    <t>REGJISTRI I REALIZIMIT TE PROKURIMEVE PUBLIKE  JANAR-DHJETOR 2022</t>
  </si>
  <si>
    <t>Nëntor 2022</t>
  </si>
  <si>
    <t>Mars  2022</t>
  </si>
  <si>
    <t>BNT ELECTRONICS</t>
  </si>
  <si>
    <t>Materiale për pastrim dhe dizefektim,ngrohje dhe ndriçim</t>
  </si>
  <si>
    <t>Korrik 2022</t>
  </si>
  <si>
    <t>BLEDI LOCI PF</t>
  </si>
  <si>
    <t>Dhjetor 2021</t>
  </si>
  <si>
    <t>Tetor 2022</t>
  </si>
  <si>
    <t>Shërbime të tjera zyre të përgjithshme (Shërbim Riparim printera)</t>
  </si>
  <si>
    <t>Prill 2022</t>
  </si>
  <si>
    <t>Gusht 2022</t>
  </si>
  <si>
    <t>LORENC PETI PF</t>
  </si>
  <si>
    <t>ALBSIG SHA</t>
  </si>
  <si>
    <t>LAD KIKA PF</t>
  </si>
  <si>
    <t xml:space="preserve"> Blerje materiale zyre dhe të përgjithshme (Blerje Kartëvizita dhe kartolina)</t>
  </si>
  <si>
    <t>DHIMITER VASI PF</t>
  </si>
  <si>
    <t xml:space="preserve"> Blerje materiale zyre dhe të përgjithshme (Shërbime hidraulike)</t>
  </si>
  <si>
    <t>Dhjetor 2023</t>
  </si>
  <si>
    <t>AGRON META PF</t>
  </si>
  <si>
    <t>Siguracion ndërtese</t>
  </si>
  <si>
    <t>REGJISTRI I REALIZIMIT TE PROKURIMEVE PUBLIKE  JANAR-DHJETOR 2024</t>
  </si>
  <si>
    <t>Tetor 2024</t>
  </si>
  <si>
    <t>Maj 2024</t>
  </si>
  <si>
    <t>Shkurt 2024</t>
  </si>
  <si>
    <t>Shërbimi i sigurimit dhe ruajtjes viti 2024</t>
  </si>
  <si>
    <t>Qershor 2024</t>
  </si>
  <si>
    <t>Riparim,mirëmbajtje dhe shërbime për automjetet për vitin 2024</t>
  </si>
  <si>
    <t>Gusht 2024</t>
  </si>
  <si>
    <t>Shtator 2024</t>
  </si>
  <si>
    <t xml:space="preserve">              </t>
  </si>
  <si>
    <t>REGJISTRI I REALIZIMIT TE PROKURIMEVE PUBLIKE  JANAR-DHJETOR 2025</t>
  </si>
  <si>
    <t>Parashikimi     (pa TVSH)</t>
  </si>
  <si>
    <t>Vlera e Kontratës       (pa TVSH)</t>
  </si>
  <si>
    <t>Tetor 2025</t>
  </si>
  <si>
    <t>Qershor 2025</t>
  </si>
  <si>
    <t>Shërbimi i sigurimit dhe ruajtjes viti 2025</t>
  </si>
  <si>
    <t>Dhjetor 2024</t>
  </si>
  <si>
    <t>Shtator 2025</t>
  </si>
  <si>
    <t>Blerje e perqendruar ne Min e Brendshme</t>
  </si>
  <si>
    <t>Riparim,mirëmbajtje dhe shërbime për automjetet për vitin 2025</t>
  </si>
  <si>
    <t>Nentor 2025</t>
  </si>
  <si>
    <t>FABJAN DUMI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</si>
</sst>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-* #,##0.00\ _X_D_R_-;\-* #,##0.00\ _X_D_R_-;_-* &quot;-&quot;??\ _X_D_R_-;_-@_-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name val="Cambria"/>
      <family val="1"/>
      <scheme val="maj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Cambria"/>
      <family val="1"/>
      <scheme val="major"/>
    </font>
    <font>
      <b/>
      <i/>
      <sz val="10"/>
      <name val="Cambria"/>
      <family val="1"/>
      <scheme val="major"/>
    </font>
    <font>
      <sz val="10"/>
      <color rgb="FF000000"/>
      <name val="Arial"/>
      <family val="2"/>
    </font>
    <font>
      <b/>
      <sz val="9"/>
      <name val="Domine"/>
    </font>
    <font>
      <b/>
      <sz val="10"/>
      <name val="Arial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Cambria"/>
      <family val="1"/>
      <scheme val="major"/>
    </font>
    <font>
      <i/>
      <sz val="13"/>
      <name val="Cambria"/>
      <family val="1"/>
      <scheme val="major"/>
    </font>
    <font>
      <sz val="13"/>
      <name val="Cambria"/>
      <family val="1"/>
      <scheme val="major"/>
    </font>
    <font>
      <sz val="13"/>
      <color theme="1"/>
      <name val="Times New Roman"/>
      <family val="1"/>
    </font>
    <font>
      <b/>
      <sz val="12"/>
      <name val="Cambria"/>
      <family val="1"/>
      <scheme val="maj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name val="Calibri Light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4" fillId="0" borderId="0"/>
  </cellStyleXfs>
  <cellXfs count="30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3" fontId="12" fillId="0" borderId="0" xfId="2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5" fillId="0" borderId="0" xfId="4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6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7" fillId="0" borderId="0" xfId="4" applyFont="1"/>
    <xf numFmtId="0" fontId="15" fillId="0" borderId="0" xfId="4" applyFont="1" applyAlignment="1">
      <alignment horizontal="center" vertical="center"/>
    </xf>
    <xf numFmtId="0" fontId="15" fillId="0" borderId="0" xfId="4" applyFont="1"/>
    <xf numFmtId="3" fontId="0" fillId="0" borderId="0" xfId="0" applyNumberFormat="1"/>
    <xf numFmtId="3" fontId="10" fillId="2" borderId="12" xfId="0" applyNumberFormat="1" applyFont="1" applyFill="1" applyBorder="1" applyAlignment="1">
      <alignment vertical="center"/>
    </xf>
    <xf numFmtId="0" fontId="0" fillId="0" borderId="0" xfId="0"/>
    <xf numFmtId="0" fontId="8" fillId="2" borderId="9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vertical="center" wrapText="1"/>
    </xf>
    <xf numFmtId="0" fontId="0" fillId="0" borderId="0" xfId="0"/>
    <xf numFmtId="0" fontId="8" fillId="0" borderId="9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9" fillId="0" borderId="23" xfId="2" applyNumberFormat="1" applyFont="1" applyFill="1" applyBorder="1" applyAlignment="1">
      <alignment vertical="center" wrapText="1"/>
    </xf>
    <xf numFmtId="0" fontId="0" fillId="0" borderId="0" xfId="0"/>
    <xf numFmtId="0" fontId="6" fillId="0" borderId="2" xfId="2" applyFont="1" applyFill="1" applyBorder="1" applyAlignment="1">
      <alignment horizontal="center" vertical="center"/>
    </xf>
    <xf numFmtId="0" fontId="17" fillId="0" borderId="3" xfId="3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vertical="center"/>
    </xf>
    <xf numFmtId="43" fontId="10" fillId="0" borderId="6" xfId="1" applyNumberFormat="1" applyFont="1" applyFill="1" applyBorder="1" applyAlignment="1">
      <alignment vertical="center"/>
    </xf>
    <xf numFmtId="43" fontId="9" fillId="0" borderId="6" xfId="1" applyNumberFormat="1" applyFont="1" applyFill="1" applyBorder="1" applyAlignment="1">
      <alignment vertical="center" wrapText="1"/>
    </xf>
    <xf numFmtId="164" fontId="9" fillId="0" borderId="6" xfId="1" applyNumberFormat="1" applyFont="1" applyFill="1" applyBorder="1" applyAlignment="1">
      <alignment horizontal="center" vertical="center" wrapText="1"/>
    </xf>
    <xf numFmtId="165" fontId="10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/>
    </xf>
    <xf numFmtId="43" fontId="10" fillId="0" borderId="8" xfId="1" applyNumberFormat="1" applyFont="1" applyFill="1" applyBorder="1" applyAlignment="1">
      <alignment vertical="center"/>
    </xf>
    <xf numFmtId="14" fontId="10" fillId="0" borderId="8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vertical="center"/>
    </xf>
    <xf numFmtId="43" fontId="9" fillId="0" borderId="0" xfId="1" applyNumberFormat="1" applyFont="1" applyFill="1" applyAlignment="1"/>
    <xf numFmtId="14" fontId="10" fillId="0" borderId="10" xfId="0" applyNumberFormat="1" applyFont="1" applyFill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center" vertical="center"/>
    </xf>
    <xf numFmtId="43" fontId="10" fillId="0" borderId="23" xfId="1" applyNumberFormat="1" applyFont="1" applyFill="1" applyBorder="1" applyAlignment="1">
      <alignment vertical="center"/>
    </xf>
    <xf numFmtId="43" fontId="9" fillId="0" borderId="23" xfId="2" applyNumberFormat="1" applyFont="1" applyFill="1" applyBorder="1" applyAlignment="1">
      <alignment vertical="center" wrapText="1"/>
    </xf>
    <xf numFmtId="164" fontId="9" fillId="0" borderId="23" xfId="1" applyNumberFormat="1" applyFont="1" applyFill="1" applyBorder="1" applyAlignment="1">
      <alignment horizontal="center" vertical="center" wrapText="1"/>
    </xf>
    <xf numFmtId="14" fontId="10" fillId="0" borderId="23" xfId="0" applyNumberFormat="1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quotePrefix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14" fontId="10" fillId="0" borderId="15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vertical="center"/>
    </xf>
    <xf numFmtId="4" fontId="9" fillId="0" borderId="23" xfId="1" applyNumberFormat="1" applyFont="1" applyFill="1" applyBorder="1" applyAlignment="1">
      <alignment vertical="center" wrapText="1"/>
    </xf>
    <xf numFmtId="0" fontId="10" fillId="0" borderId="24" xfId="0" applyFont="1" applyFill="1" applyBorder="1" applyAlignment="1">
      <alignment horizontal="center" vertical="center"/>
    </xf>
    <xf numFmtId="4" fontId="9" fillId="0" borderId="8" xfId="2" applyNumberFormat="1" applyFont="1" applyFill="1" applyBorder="1" applyAlignment="1">
      <alignment vertical="center" wrapText="1"/>
    </xf>
    <xf numFmtId="4" fontId="10" fillId="0" borderId="8" xfId="1" applyNumberFormat="1" applyFont="1" applyFill="1" applyBorder="1" applyAlignment="1">
      <alignment vertical="center"/>
    </xf>
    <xf numFmtId="4" fontId="9" fillId="0" borderId="8" xfId="1" applyNumberFormat="1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3" fontId="9" fillId="0" borderId="8" xfId="2" applyNumberFormat="1" applyFont="1" applyFill="1" applyBorder="1" applyAlignment="1">
      <alignment horizontal="center" vertical="center" wrapText="1"/>
    </xf>
    <xf numFmtId="4" fontId="10" fillId="0" borderId="8" xfId="0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4" fontId="9" fillId="0" borderId="15" xfId="2" applyNumberFormat="1" applyFont="1" applyFill="1" applyBorder="1" applyAlignment="1">
      <alignment vertical="center" wrapText="1"/>
    </xf>
    <xf numFmtId="4" fontId="10" fillId="0" borderId="15" xfId="0" applyNumberFormat="1" applyFont="1" applyFill="1" applyBorder="1" applyAlignment="1">
      <alignment vertical="center"/>
    </xf>
    <xf numFmtId="164" fontId="9" fillId="0" borderId="15" xfId="1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left" vertical="center" wrapText="1"/>
    </xf>
    <xf numFmtId="14" fontId="10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4" fontId="9" fillId="0" borderId="8" xfId="1" applyNumberFormat="1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left" vertical="center" wrapText="1"/>
    </xf>
    <xf numFmtId="4" fontId="10" fillId="0" borderId="15" xfId="1" applyNumberFormat="1" applyFont="1" applyFill="1" applyBorder="1" applyAlignment="1">
      <alignment vertical="center"/>
    </xf>
    <xf numFmtId="4" fontId="9" fillId="0" borderId="12" xfId="1" applyNumberFormat="1" applyFont="1" applyFill="1" applyBorder="1" applyAlignment="1">
      <alignment vertical="center"/>
    </xf>
    <xf numFmtId="164" fontId="9" fillId="0" borderId="12" xfId="1" applyNumberFormat="1" applyFont="1" applyFill="1" applyBorder="1" applyAlignment="1">
      <alignment vertical="center" wrapText="1"/>
    </xf>
    <xf numFmtId="14" fontId="10" fillId="0" borderId="12" xfId="0" applyNumberFormat="1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 wrapText="1"/>
    </xf>
    <xf numFmtId="4" fontId="11" fillId="0" borderId="12" xfId="0" applyNumberFormat="1" applyFont="1" applyFill="1" applyBorder="1"/>
    <xf numFmtId="3" fontId="8" fillId="0" borderId="12" xfId="0" applyNumberFormat="1" applyFont="1" applyFill="1" applyBorder="1" applyAlignment="1">
      <alignment horizontal="right"/>
    </xf>
    <xf numFmtId="0" fontId="10" fillId="0" borderId="12" xfId="0" applyFont="1" applyFill="1" applyBorder="1"/>
    <xf numFmtId="0" fontId="10" fillId="0" borderId="12" xfId="0" applyFont="1" applyFill="1" applyBorder="1" applyAlignment="1">
      <alignment wrapText="1"/>
    </xf>
    <xf numFmtId="0" fontId="10" fillId="0" borderId="13" xfId="0" applyFont="1" applyFill="1" applyBorder="1"/>
    <xf numFmtId="0" fontId="8" fillId="0" borderId="2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43" fontId="10" fillId="0" borderId="12" xfId="1" applyNumberFormat="1" applyFont="1" applyFill="1" applyBorder="1" applyAlignment="1">
      <alignment vertical="center"/>
    </xf>
    <xf numFmtId="43" fontId="9" fillId="0" borderId="12" xfId="2" applyNumberFormat="1" applyFont="1" applyFill="1" applyBorder="1" applyAlignment="1">
      <alignment vertical="center" wrapText="1"/>
    </xf>
    <xf numFmtId="14" fontId="10" fillId="0" borderId="12" xfId="0" applyNumberFormat="1" applyFont="1" applyFill="1" applyBorder="1" applyAlignment="1">
      <alignment horizontal="center" vertical="center" wrapText="1"/>
    </xf>
    <xf numFmtId="0" fontId="18" fillId="0" borderId="13" xfId="0" quotePrefix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vertical="center" wrapText="1"/>
    </xf>
    <xf numFmtId="0" fontId="9" fillId="0" borderId="36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1" fillId="0" borderId="0" xfId="0" applyFont="1"/>
    <xf numFmtId="0" fontId="20" fillId="0" borderId="0" xfId="0" applyFont="1" applyAlignment="1">
      <alignment horizontal="center"/>
    </xf>
    <xf numFmtId="3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right" wrapText="1"/>
    </xf>
    <xf numFmtId="0" fontId="24" fillId="0" borderId="0" xfId="2" applyFont="1" applyAlignment="1">
      <alignment horizontal="right" wrapText="1"/>
    </xf>
    <xf numFmtId="0" fontId="19" fillId="0" borderId="0" xfId="0" applyFont="1" applyAlignment="1">
      <alignment horizontal="right"/>
    </xf>
    <xf numFmtId="0" fontId="20" fillId="0" borderId="0" xfId="0" applyFont="1"/>
    <xf numFmtId="164" fontId="24" fillId="0" borderId="0" xfId="1" applyNumberFormat="1" applyFont="1" applyFill="1" applyBorder="1" applyAlignment="1">
      <alignment horizontal="center" wrapText="1"/>
    </xf>
    <xf numFmtId="164" fontId="24" fillId="0" borderId="0" xfId="1" applyNumberFormat="1" applyFont="1" applyFill="1" applyBorder="1" applyAlignment="1">
      <alignment wrapText="1"/>
    </xf>
    <xf numFmtId="0" fontId="25" fillId="0" borderId="0" xfId="0" applyFont="1"/>
    <xf numFmtId="164" fontId="19" fillId="0" borderId="0" xfId="1" applyNumberFormat="1" applyFont="1" applyBorder="1" applyAlignment="1">
      <alignment horizontal="left" vertical="center"/>
    </xf>
    <xf numFmtId="164" fontId="19" fillId="0" borderId="0" xfId="1" applyNumberFormat="1" applyFont="1" applyBorder="1" applyAlignment="1">
      <alignment vertical="center"/>
    </xf>
    <xf numFmtId="0" fontId="19" fillId="0" borderId="0" xfId="0" applyFont="1"/>
    <xf numFmtId="3" fontId="21" fillId="0" borderId="0" xfId="0" applyNumberFormat="1" applyFont="1"/>
    <xf numFmtId="0" fontId="0" fillId="0" borderId="0" xfId="0"/>
    <xf numFmtId="0" fontId="20" fillId="0" borderId="0" xfId="0" applyFont="1" applyAlignment="1">
      <alignment horizontal="center"/>
    </xf>
    <xf numFmtId="0" fontId="19" fillId="0" borderId="0" xfId="0" applyFont="1"/>
    <xf numFmtId="0" fontId="25" fillId="0" borderId="0" xfId="0" applyFont="1"/>
    <xf numFmtId="0" fontId="0" fillId="0" borderId="0" xfId="0"/>
    <xf numFmtId="0" fontId="6" fillId="0" borderId="2" xfId="2" applyFont="1" applyBorder="1" applyAlignment="1">
      <alignment horizontal="center" vertical="center"/>
    </xf>
    <xf numFmtId="0" fontId="17" fillId="3" borderId="3" xfId="3" applyFont="1" applyFill="1" applyBorder="1" applyAlignment="1">
      <alignment horizontal="center" vertical="center" wrapText="1"/>
    </xf>
    <xf numFmtId="0" fontId="17" fillId="3" borderId="3" xfId="2" applyFont="1" applyFill="1" applyBorder="1" applyAlignment="1">
      <alignment horizontal="center" vertical="center" wrapText="1"/>
    </xf>
    <xf numFmtId="0" fontId="17" fillId="3" borderId="4" xfId="2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/>
    </xf>
    <xf numFmtId="164" fontId="10" fillId="2" borderId="6" xfId="1" applyNumberFormat="1" applyFont="1" applyFill="1" applyBorder="1" applyAlignment="1">
      <alignment vertical="center"/>
    </xf>
    <xf numFmtId="164" fontId="9" fillId="2" borderId="6" xfId="1" applyNumberFormat="1" applyFont="1" applyFill="1" applyBorder="1" applyAlignment="1">
      <alignment vertical="center" wrapText="1"/>
    </xf>
    <xf numFmtId="164" fontId="9" fillId="2" borderId="6" xfId="1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vertical="center"/>
    </xf>
    <xf numFmtId="14" fontId="10" fillId="2" borderId="8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3" fontId="10" fillId="2" borderId="10" xfId="0" applyNumberFormat="1" applyFont="1" applyFill="1" applyBorder="1" applyAlignment="1">
      <alignment vertical="center"/>
    </xf>
    <xf numFmtId="164" fontId="9" fillId="0" borderId="0" xfId="1" applyNumberFormat="1" applyFont="1" applyAlignment="1"/>
    <xf numFmtId="14" fontId="10" fillId="2" borderId="10" xfId="0" applyNumberFormat="1" applyFont="1" applyFill="1" applyBorder="1" applyAlignment="1">
      <alignment horizontal="center" vertical="center"/>
    </xf>
    <xf numFmtId="0" fontId="10" fillId="2" borderId="7" xfId="0" quotePrefix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10" fillId="2" borderId="23" xfId="0" applyFont="1" applyFill="1" applyBorder="1" applyAlignment="1">
      <alignment horizontal="left" vertical="center" wrapText="1"/>
    </xf>
    <xf numFmtId="164" fontId="10" fillId="2" borderId="23" xfId="1" applyNumberFormat="1" applyFont="1" applyFill="1" applyBorder="1" applyAlignment="1">
      <alignment vertical="center"/>
    </xf>
    <xf numFmtId="3" fontId="9" fillId="2" borderId="23" xfId="2" applyNumberFormat="1" applyFont="1" applyFill="1" applyBorder="1" applyAlignment="1">
      <alignment vertical="center" wrapText="1"/>
    </xf>
    <xf numFmtId="164" fontId="9" fillId="2" borderId="23" xfId="1" applyNumberFormat="1" applyFont="1" applyFill="1" applyBorder="1" applyAlignment="1">
      <alignment horizontal="center" vertical="center" wrapText="1"/>
    </xf>
    <xf numFmtId="14" fontId="10" fillId="2" borderId="23" xfId="0" applyNumberFormat="1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quotePrefix="1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10" fillId="2" borderId="8" xfId="0" applyFont="1" applyFill="1" applyBorder="1" applyAlignment="1">
      <alignment horizontal="left" vertical="center" wrapText="1"/>
    </xf>
    <xf numFmtId="164" fontId="10" fillId="2" borderId="40" xfId="1" applyNumberFormat="1" applyFont="1" applyFill="1" applyBorder="1" applyAlignment="1">
      <alignment vertical="center"/>
    </xf>
    <xf numFmtId="3" fontId="9" fillId="2" borderId="40" xfId="2" applyNumberFormat="1" applyFont="1" applyFill="1" applyBorder="1" applyAlignment="1">
      <alignment vertical="center" wrapText="1"/>
    </xf>
    <xf numFmtId="164" fontId="9" fillId="2" borderId="8" xfId="1" applyNumberFormat="1" applyFont="1" applyFill="1" applyBorder="1" applyAlignment="1">
      <alignment horizontal="center" vertical="center" wrapText="1"/>
    </xf>
    <xf numFmtId="14" fontId="10" fillId="2" borderId="40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 wrapText="1"/>
    </xf>
    <xf numFmtId="0" fontId="18" fillId="2" borderId="41" xfId="0" quotePrefix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center" wrapText="1"/>
    </xf>
    <xf numFmtId="164" fontId="10" fillId="2" borderId="15" xfId="1" applyNumberFormat="1" applyFont="1" applyFill="1" applyBorder="1" applyAlignment="1">
      <alignment vertical="center"/>
    </xf>
    <xf numFmtId="3" fontId="9" fillId="2" borderId="15" xfId="2" applyNumberFormat="1" applyFont="1" applyFill="1" applyBorder="1" applyAlignment="1">
      <alignment vertical="center" wrapText="1"/>
    </xf>
    <xf numFmtId="164" fontId="9" fillId="2" borderId="12" xfId="1" applyNumberFormat="1" applyFont="1" applyFill="1" applyBorder="1" applyAlignment="1">
      <alignment horizontal="center" vertical="center" wrapText="1"/>
    </xf>
    <xf numFmtId="14" fontId="10" fillId="2" borderId="15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2" borderId="45" xfId="0" applyFont="1" applyFill="1" applyBorder="1" applyAlignment="1">
      <alignment horizontal="left" vertical="center" wrapText="1"/>
    </xf>
    <xf numFmtId="3" fontId="9" fillId="2" borderId="46" xfId="2" applyNumberFormat="1" applyFont="1" applyFill="1" applyBorder="1" applyAlignment="1">
      <alignment vertical="center" wrapText="1"/>
    </xf>
    <xf numFmtId="3" fontId="10" fillId="2" borderId="46" xfId="0" applyNumberFormat="1" applyFont="1" applyFill="1" applyBorder="1" applyAlignment="1">
      <alignment vertical="center"/>
    </xf>
    <xf numFmtId="164" fontId="9" fillId="2" borderId="46" xfId="1" applyNumberFormat="1" applyFont="1" applyFill="1" applyBorder="1" applyAlignment="1">
      <alignment vertical="center" wrapText="1"/>
    </xf>
    <xf numFmtId="164" fontId="9" fillId="2" borderId="46" xfId="1" applyNumberFormat="1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 wrapText="1"/>
    </xf>
    <xf numFmtId="0" fontId="9" fillId="2" borderId="48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wrapText="1"/>
    </xf>
    <xf numFmtId="3" fontId="9" fillId="2" borderId="8" xfId="2" applyNumberFormat="1" applyFont="1" applyFill="1" applyBorder="1" applyAlignment="1">
      <alignment vertical="center" wrapText="1"/>
    </xf>
    <xf numFmtId="3" fontId="9" fillId="2" borderId="8" xfId="2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horizontal="left" vertical="center" wrapText="1"/>
    </xf>
    <xf numFmtId="3" fontId="10" fillId="2" borderId="15" xfId="0" applyNumberFormat="1" applyFont="1" applyFill="1" applyBorder="1" applyAlignment="1">
      <alignment vertical="center"/>
    </xf>
    <xf numFmtId="164" fontId="9" fillId="2" borderId="15" xfId="1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3" fontId="10" fillId="2" borderId="23" xfId="0" applyNumberFormat="1" applyFont="1" applyFill="1" applyBorder="1" applyAlignment="1">
      <alignment vertical="center"/>
    </xf>
    <xf numFmtId="164" fontId="9" fillId="2" borderId="23" xfId="1" applyNumberFormat="1" applyFont="1" applyFill="1" applyBorder="1" applyAlignment="1">
      <alignment vertical="center" wrapText="1"/>
    </xf>
    <xf numFmtId="14" fontId="10" fillId="2" borderId="23" xfId="0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164" fontId="9" fillId="2" borderId="8" xfId="1" applyNumberFormat="1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left" vertical="center" wrapText="1"/>
    </xf>
    <xf numFmtId="164" fontId="9" fillId="2" borderId="12" xfId="1" applyNumberFormat="1" applyFont="1" applyFill="1" applyBorder="1" applyAlignment="1">
      <alignment vertical="center"/>
    </xf>
    <xf numFmtId="164" fontId="9" fillId="2" borderId="12" xfId="1" applyNumberFormat="1" applyFont="1" applyFill="1" applyBorder="1" applyAlignment="1">
      <alignment vertical="center" wrapText="1"/>
    </xf>
    <xf numFmtId="14" fontId="10" fillId="2" borderId="12" xfId="0" applyNumberFormat="1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vertical="center"/>
    </xf>
    <xf numFmtId="0" fontId="10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 wrapText="1"/>
    </xf>
    <xf numFmtId="3" fontId="11" fillId="2" borderId="12" xfId="0" applyNumberFormat="1" applyFont="1" applyFill="1" applyBorder="1"/>
    <xf numFmtId="3" fontId="8" fillId="2" borderId="12" xfId="0" applyNumberFormat="1" applyFont="1" applyFill="1" applyBorder="1" applyAlignment="1">
      <alignment horizontal="right"/>
    </xf>
    <xf numFmtId="0" fontId="10" fillId="2" borderId="12" xfId="0" applyFont="1" applyFill="1" applyBorder="1"/>
    <xf numFmtId="0" fontId="10" fillId="2" borderId="12" xfId="0" applyFont="1" applyFill="1" applyBorder="1" applyAlignment="1">
      <alignment wrapText="1"/>
    </xf>
    <xf numFmtId="0" fontId="10" fillId="2" borderId="13" xfId="0" applyFont="1" applyFill="1" applyBorder="1"/>
    <xf numFmtId="0" fontId="8" fillId="0" borderId="20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2" xfId="2" applyFont="1" applyFill="1" applyBorder="1" applyAlignment="1">
      <alignment horizontal="center" vertical="center"/>
    </xf>
    <xf numFmtId="0" fontId="27" fillId="0" borderId="3" xfId="3" applyFont="1" applyFill="1" applyBorder="1" applyAlignment="1">
      <alignment horizontal="center" vertical="center" wrapText="1"/>
    </xf>
    <xf numFmtId="0" fontId="27" fillId="0" borderId="3" xfId="2" applyFont="1" applyFill="1" applyBorder="1" applyAlignment="1">
      <alignment horizontal="center" vertical="center" wrapText="1"/>
    </xf>
    <xf numFmtId="0" fontId="27" fillId="0" borderId="4" xfId="2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vertical="center" wrapText="1"/>
    </xf>
    <xf numFmtId="0" fontId="28" fillId="0" borderId="36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28" fillId="0" borderId="28" xfId="0" applyFont="1" applyFill="1" applyBorder="1" applyAlignment="1">
      <alignment horizontal="left" vertical="center" wrapText="1"/>
    </xf>
    <xf numFmtId="0" fontId="28" fillId="0" borderId="3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19" fillId="0" borderId="0" xfId="0" applyFont="1"/>
    <xf numFmtId="0" fontId="25" fillId="0" borderId="0" xfId="0" applyFont="1"/>
    <xf numFmtId="0" fontId="8" fillId="0" borderId="17" xfId="0" applyFont="1" applyFill="1" applyBorder="1" applyAlignment="1">
      <alignment horizontal="center" wrapText="1"/>
    </xf>
    <xf numFmtId="0" fontId="8" fillId="0" borderId="18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0" fillId="0" borderId="0" xfId="0"/>
    <xf numFmtId="0" fontId="20" fillId="0" borderId="0" xfId="0" applyFont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29" fillId="0" borderId="0" xfId="0" applyFont="1" applyFill="1" applyBorder="1"/>
    <xf numFmtId="0" fontId="30" fillId="0" borderId="0" xfId="0" applyFont="1" applyFill="1" applyBorder="1"/>
    <xf numFmtId="0" fontId="31" fillId="0" borderId="0" xfId="0" applyFont="1" applyFill="1" applyBorder="1"/>
    <xf numFmtId="166" fontId="29" fillId="0" borderId="0" xfId="0" applyNumberFormat="1" applyFont="1" applyFill="1" applyBorder="1"/>
    <xf numFmtId="0" fontId="32" fillId="0" borderId="0" xfId="0" applyFont="1" applyFill="1" applyBorder="1"/>
    <xf numFmtId="0" fontId="33" fillId="0" borderId="1" xfId="0" applyFont="1" applyFill="1" applyBorder="1" applyAlignment="1">
      <alignment horizontal="center" vertical="center"/>
    </xf>
    <xf numFmtId="0" fontId="33" fillId="0" borderId="2" xfId="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4" fontId="34" fillId="0" borderId="6" xfId="0" applyNumberFormat="1" applyFont="1" applyFill="1" applyBorder="1" applyAlignment="1">
      <alignment vertical="center"/>
    </xf>
    <xf numFmtId="43" fontId="34" fillId="0" borderId="6" xfId="1" applyNumberFormat="1" applyFont="1" applyFill="1" applyBorder="1" applyAlignment="1">
      <alignment vertical="center"/>
    </xf>
    <xf numFmtId="165" fontId="34" fillId="0" borderId="6" xfId="0" applyNumberFormat="1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vertical="center" wrapText="1"/>
    </xf>
    <xf numFmtId="0" fontId="34" fillId="0" borderId="7" xfId="0" applyFont="1" applyFill="1" applyBorder="1" applyAlignment="1">
      <alignment horizontal="center" vertical="center"/>
    </xf>
    <xf numFmtId="43" fontId="34" fillId="0" borderId="8" xfId="1" applyNumberFormat="1" applyFont="1" applyFill="1" applyBorder="1" applyAlignment="1">
      <alignment vertical="center"/>
    </xf>
    <xf numFmtId="14" fontId="34" fillId="0" borderId="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 wrapText="1"/>
    </xf>
    <xf numFmtId="43" fontId="9" fillId="0" borderId="0" xfId="1" applyNumberFormat="1" applyFont="1" applyFill="1" applyBorder="1" applyAlignment="1"/>
    <xf numFmtId="0" fontId="34" fillId="0" borderId="7" xfId="0" quotePrefix="1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left" vertical="center" wrapText="1"/>
    </xf>
    <xf numFmtId="43" fontId="34" fillId="0" borderId="23" xfId="1" applyNumberFormat="1" applyFont="1" applyFill="1" applyBorder="1" applyAlignment="1">
      <alignment vertical="center"/>
    </xf>
    <xf numFmtId="14" fontId="34" fillId="0" borderId="23" xfId="0" applyNumberFormat="1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4" xfId="0" quotePrefix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4" fontId="34" fillId="0" borderId="46" xfId="0" applyNumberFormat="1" applyFont="1" applyFill="1" applyBorder="1" applyAlignment="1">
      <alignment vertical="center"/>
    </xf>
    <xf numFmtId="0" fontId="34" fillId="0" borderId="46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vertical="center" wrapText="1"/>
    </xf>
    <xf numFmtId="0" fontId="8" fillId="4" borderId="33" xfId="0" applyFont="1" applyFill="1" applyBorder="1" applyAlignment="1">
      <alignment horizontal="center" vertical="center" wrapText="1"/>
    </xf>
    <xf numFmtId="4" fontId="34" fillId="0" borderId="8" xfId="0" applyNumberFormat="1" applyFont="1" applyFill="1" applyBorder="1" applyAlignment="1">
      <alignment vertical="center"/>
    </xf>
    <xf numFmtId="0" fontId="34" fillId="0" borderId="7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 wrapText="1"/>
    </xf>
    <xf numFmtId="4" fontId="35" fillId="0" borderId="12" xfId="0" applyNumberFormat="1" applyFont="1" applyFill="1" applyBorder="1"/>
    <xf numFmtId="0" fontId="34" fillId="0" borderId="12" xfId="0" applyFont="1" applyFill="1" applyBorder="1"/>
    <xf numFmtId="0" fontId="34" fillId="0" borderId="12" xfId="0" applyFont="1" applyFill="1" applyBorder="1" applyAlignment="1">
      <alignment wrapText="1"/>
    </xf>
    <xf numFmtId="0" fontId="34" fillId="0" borderId="13" xfId="0" applyFont="1" applyFill="1" applyBorder="1"/>
  </cellXfs>
  <cellStyles count="5">
    <cellStyle name="Comma" xfId="1" builtinId="3"/>
    <cellStyle name="Normal" xfId="0" builtinId="0"/>
    <cellStyle name="Normal 2" xfId="3"/>
    <cellStyle name="Normal 3" xfId="4"/>
    <cellStyle name="Normal_Sheet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13" workbookViewId="0">
      <selection sqref="A1:J17"/>
    </sheetView>
  </sheetViews>
  <sheetFormatPr defaultRowHeight="15"/>
  <cols>
    <col min="3" max="3" width="36.5703125" customWidth="1"/>
    <col min="4" max="4" width="29.85546875" customWidth="1"/>
    <col min="5" max="5" width="32.7109375" customWidth="1"/>
    <col min="6" max="6" width="33.42578125" customWidth="1"/>
    <col min="7" max="7" width="17.28515625" customWidth="1"/>
    <col min="8" max="8" width="31.5703125" customWidth="1"/>
    <col min="9" max="9" width="33" customWidth="1"/>
    <col min="10" max="10" width="29.7109375" customWidth="1"/>
  </cols>
  <sheetData>
    <row r="1" spans="1:10">
      <c r="A1" s="267"/>
      <c r="B1" s="267"/>
      <c r="C1" s="267"/>
      <c r="D1" s="267"/>
      <c r="E1" s="267"/>
      <c r="F1" s="267"/>
      <c r="G1" s="267"/>
      <c r="H1" s="267"/>
      <c r="I1" s="267"/>
      <c r="J1" s="267"/>
    </row>
    <row r="2" spans="1:10" ht="15.75">
      <c r="A2" s="267"/>
      <c r="B2" s="267"/>
      <c r="C2" s="268" t="s">
        <v>17</v>
      </c>
      <c r="D2" s="268"/>
      <c r="E2" s="269"/>
      <c r="F2" s="267"/>
      <c r="G2" s="267"/>
      <c r="H2" s="267"/>
      <c r="I2" s="267"/>
      <c r="J2" s="267"/>
    </row>
    <row r="3" spans="1:10" ht="15.75">
      <c r="A3" s="267"/>
      <c r="B3" s="267"/>
      <c r="C3" s="269"/>
      <c r="D3" s="269"/>
      <c r="E3" s="269"/>
      <c r="F3" s="270"/>
      <c r="G3" s="267"/>
      <c r="H3" s="267"/>
      <c r="I3" s="267"/>
      <c r="J3" s="267"/>
    </row>
    <row r="4" spans="1:10" ht="15.75">
      <c r="A4" s="267"/>
      <c r="B4" s="268"/>
      <c r="C4" s="268" t="s">
        <v>90</v>
      </c>
      <c r="D4" s="271"/>
      <c r="E4" s="271"/>
      <c r="F4" s="270"/>
      <c r="G4" s="267"/>
      <c r="H4" s="267"/>
      <c r="I4" s="267"/>
      <c r="J4" s="267"/>
    </row>
    <row r="5" spans="1:10" ht="16.5" thickBot="1">
      <c r="A5" s="267"/>
      <c r="B5" s="268"/>
      <c r="C5" s="268"/>
      <c r="D5" s="271"/>
      <c r="E5" s="271"/>
      <c r="F5" s="270"/>
      <c r="G5" s="267"/>
      <c r="H5" s="267"/>
      <c r="I5" s="267"/>
      <c r="J5" s="267"/>
    </row>
    <row r="6" spans="1:10" ht="79.5" thickBot="1">
      <c r="A6" s="269"/>
      <c r="B6" s="272" t="s">
        <v>0</v>
      </c>
      <c r="C6" s="273" t="s">
        <v>1</v>
      </c>
      <c r="D6" s="231" t="s">
        <v>91</v>
      </c>
      <c r="E6" s="232" t="s">
        <v>92</v>
      </c>
      <c r="F6" s="231" t="s">
        <v>26</v>
      </c>
      <c r="G6" s="232" t="s">
        <v>2</v>
      </c>
      <c r="H6" s="232" t="s">
        <v>27</v>
      </c>
      <c r="I6" s="232" t="s">
        <v>3</v>
      </c>
      <c r="J6" s="233" t="s">
        <v>4</v>
      </c>
    </row>
    <row r="7" spans="1:10" ht="15.75" customHeight="1" thickBot="1">
      <c r="A7" s="267"/>
      <c r="B7" s="274" t="s">
        <v>5</v>
      </c>
      <c r="C7" s="242" t="s">
        <v>31</v>
      </c>
      <c r="D7" s="242"/>
      <c r="E7" s="242"/>
      <c r="F7" s="242"/>
      <c r="G7" s="242"/>
      <c r="H7" s="242"/>
      <c r="I7" s="242"/>
      <c r="J7" s="243"/>
    </row>
    <row r="8" spans="1:10" ht="63">
      <c r="A8" s="267"/>
      <c r="B8" s="275">
        <v>1</v>
      </c>
      <c r="C8" s="234" t="s">
        <v>6</v>
      </c>
      <c r="D8" s="276">
        <v>120000</v>
      </c>
      <c r="E8" s="277">
        <f>F8/1.2</f>
        <v>99630.833333333343</v>
      </c>
      <c r="F8" s="39">
        <v>119557</v>
      </c>
      <c r="G8" s="40" t="s">
        <v>2</v>
      </c>
      <c r="H8" s="278" t="s">
        <v>93</v>
      </c>
      <c r="I8" s="279" t="s">
        <v>34</v>
      </c>
      <c r="J8" s="280" t="s">
        <v>18</v>
      </c>
    </row>
    <row r="9" spans="1:10" ht="45">
      <c r="A9" s="267"/>
      <c r="B9" s="275">
        <v>2</v>
      </c>
      <c r="C9" s="234" t="s">
        <v>7</v>
      </c>
      <c r="D9" s="276">
        <v>120000</v>
      </c>
      <c r="E9" s="277">
        <f t="shared" ref="E9:E10" si="0">F9/1.2</f>
        <v>98000</v>
      </c>
      <c r="F9" s="281">
        <v>117600</v>
      </c>
      <c r="G9" s="40" t="s">
        <v>2</v>
      </c>
      <c r="H9" s="282" t="s">
        <v>94</v>
      </c>
      <c r="I9" s="279" t="s">
        <v>34</v>
      </c>
      <c r="J9" s="280" t="s">
        <v>18</v>
      </c>
    </row>
    <row r="10" spans="1:10" ht="95.25" thickBot="1">
      <c r="A10" s="267"/>
      <c r="B10" s="283">
        <v>3</v>
      </c>
      <c r="C10" s="235" t="s">
        <v>45</v>
      </c>
      <c r="D10" s="276">
        <v>120000</v>
      </c>
      <c r="E10" s="277">
        <f t="shared" si="0"/>
        <v>99526</v>
      </c>
      <c r="F10" s="284">
        <v>119431.2</v>
      </c>
      <c r="G10" s="40" t="s">
        <v>2</v>
      </c>
      <c r="H10" s="282" t="s">
        <v>94</v>
      </c>
      <c r="I10" s="279" t="s">
        <v>34</v>
      </c>
      <c r="J10" s="285" t="s">
        <v>47</v>
      </c>
    </row>
    <row r="11" spans="1:10" ht="15.75" customHeight="1" thickBot="1">
      <c r="A11" s="267"/>
      <c r="B11" s="228" t="s">
        <v>8</v>
      </c>
      <c r="C11" s="244" t="s">
        <v>9</v>
      </c>
      <c r="D11" s="245"/>
      <c r="E11" s="245"/>
      <c r="F11" s="245"/>
      <c r="G11" s="245"/>
      <c r="H11" s="245"/>
      <c r="I11" s="245"/>
      <c r="J11" s="246"/>
    </row>
    <row r="12" spans="1:10" ht="120">
      <c r="A12" s="267"/>
      <c r="B12" s="286">
        <v>4</v>
      </c>
      <c r="C12" s="287" t="s">
        <v>95</v>
      </c>
      <c r="D12" s="288">
        <v>6302916</v>
      </c>
      <c r="E12" s="288">
        <v>5252425.92</v>
      </c>
      <c r="F12" s="51">
        <v>6302911.0999999996</v>
      </c>
      <c r="G12" s="52" t="s">
        <v>2</v>
      </c>
      <c r="H12" s="289" t="s">
        <v>96</v>
      </c>
      <c r="I12" s="290" t="s">
        <v>35</v>
      </c>
      <c r="J12" s="291" t="s">
        <v>23</v>
      </c>
    </row>
    <row r="13" spans="1:10" ht="15.75" thickBot="1">
      <c r="A13" s="267"/>
      <c r="B13" s="292" t="s">
        <v>10</v>
      </c>
      <c r="C13" s="247" t="s">
        <v>32</v>
      </c>
      <c r="D13" s="248"/>
      <c r="E13" s="248"/>
      <c r="F13" s="248"/>
      <c r="G13" s="248"/>
      <c r="H13" s="248"/>
      <c r="I13" s="248"/>
      <c r="J13" s="249"/>
    </row>
    <row r="14" spans="1:10" ht="90">
      <c r="A14" s="267"/>
      <c r="B14" s="293">
        <v>5</v>
      </c>
      <c r="C14" s="237" t="s">
        <v>11</v>
      </c>
      <c r="D14" s="31">
        <v>12490000</v>
      </c>
      <c r="E14" s="294">
        <f>F14/1.2</f>
        <v>10408133.116666667</v>
      </c>
      <c r="F14" s="60">
        <v>12489759.74</v>
      </c>
      <c r="G14" s="52" t="s">
        <v>2</v>
      </c>
      <c r="H14" s="295" t="s">
        <v>97</v>
      </c>
      <c r="I14" s="290" t="s">
        <v>98</v>
      </c>
      <c r="J14" s="296" t="s">
        <v>19</v>
      </c>
    </row>
    <row r="15" spans="1:10" ht="141.75">
      <c r="A15" s="267"/>
      <c r="B15" s="297">
        <v>6</v>
      </c>
      <c r="C15" s="238" t="s">
        <v>99</v>
      </c>
      <c r="D15" s="62">
        <v>120000</v>
      </c>
      <c r="E15" s="62">
        <v>87800</v>
      </c>
      <c r="F15" s="62">
        <v>87800</v>
      </c>
      <c r="G15" s="66" t="s">
        <v>2</v>
      </c>
      <c r="H15" s="298" t="s">
        <v>100</v>
      </c>
      <c r="I15" s="299" t="s">
        <v>34</v>
      </c>
      <c r="J15" s="280" t="s">
        <v>101</v>
      </c>
    </row>
    <row r="16" spans="1:10" ht="78.75">
      <c r="A16" s="267"/>
      <c r="B16" s="300">
        <v>7</v>
      </c>
      <c r="C16" s="238" t="s">
        <v>12</v>
      </c>
      <c r="D16" s="62">
        <v>40000</v>
      </c>
      <c r="E16" s="301">
        <v>38011</v>
      </c>
      <c r="F16" s="301">
        <v>38011</v>
      </c>
      <c r="G16" s="56" t="s">
        <v>2</v>
      </c>
      <c r="H16" s="298" t="s">
        <v>97</v>
      </c>
      <c r="I16" s="299" t="s">
        <v>34</v>
      </c>
      <c r="J16" s="302" t="s">
        <v>51</v>
      </c>
    </row>
    <row r="17" spans="1:10" ht="15.75" thickBot="1">
      <c r="A17" s="267"/>
      <c r="B17" s="303"/>
      <c r="C17" s="87" t="s">
        <v>14</v>
      </c>
      <c r="D17" s="304">
        <f>D8+D9+D10+D12+D14+D15+D16</f>
        <v>19312916</v>
      </c>
      <c r="E17" s="304">
        <f t="shared" ref="E17" si="1">E8+E9+E10+E12+E14+E15+E16</f>
        <v>16083526.870000001</v>
      </c>
      <c r="F17" s="304">
        <f>F8+F9+F10+F12+F14+F15+F16</f>
        <v>19275070.039999999</v>
      </c>
      <c r="G17" s="89"/>
      <c r="H17" s="305"/>
      <c r="I17" s="306"/>
      <c r="J17" s="307"/>
    </row>
  </sheetData>
  <mergeCells count="3">
    <mergeCell ref="C7:J7"/>
    <mergeCell ref="C11:J11"/>
    <mergeCell ref="C13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workbookViewId="0">
      <selection activeCell="C30" sqref="C30"/>
    </sheetView>
  </sheetViews>
  <sheetFormatPr defaultRowHeight="15"/>
  <cols>
    <col min="1" max="1" width="9.140625" style="134"/>
    <col min="2" max="2" width="3.7109375" style="134" customWidth="1"/>
    <col min="3" max="3" width="64.5703125" style="134" customWidth="1"/>
    <col min="4" max="4" width="15.85546875" style="134" customWidth="1"/>
    <col min="5" max="5" width="21.5703125" style="134" customWidth="1"/>
    <col min="6" max="6" width="19.7109375" style="134" customWidth="1"/>
    <col min="7" max="7" width="17.28515625" style="134" customWidth="1"/>
    <col min="8" max="8" width="15.5703125" style="134" customWidth="1"/>
    <col min="9" max="9" width="21.5703125" style="134" customWidth="1"/>
    <col min="10" max="10" width="31.28515625" style="134" customWidth="1"/>
    <col min="11" max="12" width="9.140625" style="134"/>
    <col min="13" max="13" width="9.140625" style="134" customWidth="1"/>
    <col min="14" max="14" width="12.140625" style="134" bestFit="1" customWidth="1"/>
    <col min="15" max="16384" width="9.140625" style="134"/>
  </cols>
  <sheetData>
    <row r="2" spans="2:14" ht="15.75">
      <c r="C2" s="1" t="s">
        <v>17</v>
      </c>
      <c r="D2" s="1"/>
      <c r="E2" s="2"/>
    </row>
    <row r="3" spans="2:14" ht="15.75">
      <c r="C3" s="2"/>
      <c r="D3" s="2"/>
      <c r="E3" s="2"/>
    </row>
    <row r="4" spans="2:14" ht="15.75">
      <c r="B4" s="1"/>
      <c r="C4" s="1" t="s">
        <v>80</v>
      </c>
      <c r="D4" s="3"/>
      <c r="E4" s="3"/>
    </row>
    <row r="5" spans="2:14" ht="16.5" thickBot="1">
      <c r="B5" s="1"/>
      <c r="C5" s="1"/>
      <c r="D5" s="3"/>
      <c r="E5" s="3"/>
    </row>
    <row r="6" spans="2:14" s="2" customFormat="1" ht="48" thickBot="1">
      <c r="B6" s="229" t="s">
        <v>0</v>
      </c>
      <c r="C6" s="230" t="s">
        <v>1</v>
      </c>
      <c r="D6" s="231" t="s">
        <v>38</v>
      </c>
      <c r="E6" s="232" t="s">
        <v>25</v>
      </c>
      <c r="F6" s="231" t="s">
        <v>26</v>
      </c>
      <c r="G6" s="232" t="s">
        <v>2</v>
      </c>
      <c r="H6" s="232" t="s">
        <v>27</v>
      </c>
      <c r="I6" s="232" t="s">
        <v>3</v>
      </c>
      <c r="J6" s="233" t="s">
        <v>4</v>
      </c>
      <c r="L6" s="134"/>
      <c r="M6" s="134"/>
      <c r="N6" s="134"/>
    </row>
    <row r="7" spans="2:14" ht="15.75" thickBot="1">
      <c r="B7" s="111" t="s">
        <v>5</v>
      </c>
      <c r="C7" s="242" t="s">
        <v>31</v>
      </c>
      <c r="D7" s="242"/>
      <c r="E7" s="242"/>
      <c r="F7" s="242"/>
      <c r="G7" s="242"/>
      <c r="H7" s="242"/>
      <c r="I7" s="242"/>
      <c r="J7" s="243"/>
    </row>
    <row r="8" spans="2:14" ht="15.75">
      <c r="B8" s="112">
        <v>1</v>
      </c>
      <c r="C8" s="234" t="s">
        <v>6</v>
      </c>
      <c r="D8" s="37">
        <v>120000</v>
      </c>
      <c r="E8" s="38">
        <v>96965</v>
      </c>
      <c r="F8" s="39">
        <v>116358</v>
      </c>
      <c r="G8" s="40" t="s">
        <v>2</v>
      </c>
      <c r="H8" s="41" t="s">
        <v>81</v>
      </c>
      <c r="I8" s="42" t="s">
        <v>34</v>
      </c>
      <c r="J8" s="43" t="s">
        <v>18</v>
      </c>
    </row>
    <row r="9" spans="2:14" ht="15.75">
      <c r="B9" s="112">
        <v>2</v>
      </c>
      <c r="C9" s="234" t="s">
        <v>7</v>
      </c>
      <c r="D9" s="37">
        <v>120000</v>
      </c>
      <c r="E9" s="44">
        <v>99666.67</v>
      </c>
      <c r="F9" s="44">
        <v>119600</v>
      </c>
      <c r="G9" s="40" t="s">
        <v>2</v>
      </c>
      <c r="H9" s="45" t="s">
        <v>82</v>
      </c>
      <c r="I9" s="42" t="s">
        <v>34</v>
      </c>
      <c r="J9" s="43" t="s">
        <v>18</v>
      </c>
    </row>
    <row r="10" spans="2:14" ht="16.5" thickBot="1">
      <c r="B10" s="113">
        <v>3</v>
      </c>
      <c r="C10" s="235" t="s">
        <v>45</v>
      </c>
      <c r="D10" s="37">
        <v>120000</v>
      </c>
      <c r="E10" s="44">
        <v>98658.33</v>
      </c>
      <c r="F10" s="47">
        <v>118390</v>
      </c>
      <c r="G10" s="40" t="s">
        <v>2</v>
      </c>
      <c r="H10" s="48" t="s">
        <v>83</v>
      </c>
      <c r="I10" s="42" t="s">
        <v>34</v>
      </c>
      <c r="J10" s="49" t="s">
        <v>47</v>
      </c>
    </row>
    <row r="11" spans="2:14" ht="15.75" thickBot="1">
      <c r="B11" s="101" t="s">
        <v>8</v>
      </c>
      <c r="C11" s="244" t="s">
        <v>9</v>
      </c>
      <c r="D11" s="245"/>
      <c r="E11" s="245"/>
      <c r="F11" s="245"/>
      <c r="G11" s="245"/>
      <c r="H11" s="245"/>
      <c r="I11" s="245"/>
      <c r="J11" s="246"/>
    </row>
    <row r="12" spans="2:14" ht="45">
      <c r="B12" s="93">
        <v>4</v>
      </c>
      <c r="C12" s="236" t="s">
        <v>84</v>
      </c>
      <c r="D12" s="50">
        <v>6302916</v>
      </c>
      <c r="E12" s="50">
        <v>5252425.92</v>
      </c>
      <c r="F12" s="51">
        <v>6302911.0999999996</v>
      </c>
      <c r="G12" s="52" t="s">
        <v>2</v>
      </c>
      <c r="H12" s="53" t="s">
        <v>77</v>
      </c>
      <c r="I12" s="54" t="s">
        <v>35</v>
      </c>
      <c r="J12" s="55" t="s">
        <v>23</v>
      </c>
    </row>
    <row r="13" spans="2:14" ht="15.75" thickBot="1">
      <c r="B13" s="27" t="s">
        <v>10</v>
      </c>
      <c r="C13" s="247" t="s">
        <v>32</v>
      </c>
      <c r="D13" s="248"/>
      <c r="E13" s="248"/>
      <c r="F13" s="248"/>
      <c r="G13" s="248"/>
      <c r="H13" s="248"/>
      <c r="I13" s="248"/>
      <c r="J13" s="249"/>
    </row>
    <row r="14" spans="2:14" ht="30">
      <c r="B14" s="105">
        <v>5</v>
      </c>
      <c r="C14" s="237" t="s">
        <v>11</v>
      </c>
      <c r="D14" s="31">
        <v>13410000</v>
      </c>
      <c r="E14" s="59">
        <v>11174749.1</v>
      </c>
      <c r="F14" s="60">
        <v>13409698.92</v>
      </c>
      <c r="G14" s="52" t="s">
        <v>2</v>
      </c>
      <c r="H14" s="54" t="s">
        <v>85</v>
      </c>
      <c r="I14" s="54" t="s">
        <v>20</v>
      </c>
      <c r="J14" s="61" t="s">
        <v>19</v>
      </c>
    </row>
    <row r="15" spans="2:14" ht="15.75">
      <c r="B15" s="107">
        <v>6</v>
      </c>
      <c r="C15" s="238" t="s">
        <v>86</v>
      </c>
      <c r="D15" s="62">
        <v>120000</v>
      </c>
      <c r="E15" s="62">
        <v>91400</v>
      </c>
      <c r="F15" s="62">
        <v>109680</v>
      </c>
      <c r="G15" s="66" t="s">
        <v>2</v>
      </c>
      <c r="H15" s="45" t="s">
        <v>87</v>
      </c>
      <c r="I15" s="57" t="s">
        <v>34</v>
      </c>
      <c r="J15" s="43" t="s">
        <v>49</v>
      </c>
    </row>
    <row r="16" spans="2:14" ht="15.75">
      <c r="B16" s="106">
        <v>7</v>
      </c>
      <c r="C16" s="238" t="s">
        <v>12</v>
      </c>
      <c r="D16" s="62">
        <v>40000</v>
      </c>
      <c r="E16" s="67">
        <v>18950</v>
      </c>
      <c r="F16" s="67">
        <v>18950</v>
      </c>
      <c r="G16" s="56" t="s">
        <v>2</v>
      </c>
      <c r="H16" s="45" t="s">
        <v>88</v>
      </c>
      <c r="I16" s="57" t="s">
        <v>34</v>
      </c>
      <c r="J16" s="68" t="s">
        <v>51</v>
      </c>
    </row>
    <row r="17" spans="2:13" ht="15.75" thickBot="1">
      <c r="B17" s="25"/>
      <c r="C17" s="87" t="s">
        <v>14</v>
      </c>
      <c r="D17" s="88">
        <f>D8+D9+D10+D12+D14+D15+D16</f>
        <v>20232916</v>
      </c>
      <c r="E17" s="88">
        <f t="shared" ref="E17:F17" si="0">E8+E9+E10+E12+E14+E15+E16</f>
        <v>16832815.02</v>
      </c>
      <c r="F17" s="88">
        <f t="shared" si="0"/>
        <v>20195588.02</v>
      </c>
      <c r="G17" s="89"/>
      <c r="H17" s="90"/>
      <c r="I17" s="91"/>
      <c r="J17" s="92"/>
      <c r="M17" s="21"/>
    </row>
    <row r="18" spans="2:13">
      <c r="B18" s="250"/>
      <c r="C18" s="250"/>
      <c r="D18" s="250"/>
      <c r="E18" s="5"/>
      <c r="F18" s="6"/>
      <c r="G18" s="7"/>
    </row>
    <row r="19" spans="2:13">
      <c r="B19" s="9"/>
      <c r="C19" s="9"/>
      <c r="D19" s="10" t="s">
        <v>89</v>
      </c>
      <c r="E19" s="8"/>
      <c r="F19" s="8"/>
      <c r="G19" s="8"/>
    </row>
    <row r="20" spans="2:13" ht="17.25">
      <c r="B20" s="114"/>
      <c r="C20" s="251"/>
      <c r="D20" s="251"/>
      <c r="E20" s="115"/>
      <c r="F20" s="239"/>
      <c r="G20" s="239"/>
      <c r="H20" s="239"/>
      <c r="I20" s="9"/>
      <c r="J20" s="12"/>
    </row>
    <row r="21" spans="2:13" ht="17.25">
      <c r="B21" s="116"/>
      <c r="C21" s="131"/>
      <c r="D21" s="116"/>
      <c r="E21" s="118"/>
      <c r="F21" s="239"/>
      <c r="G21" s="239"/>
      <c r="H21" s="239"/>
      <c r="I21" s="1"/>
      <c r="J21" s="12"/>
    </row>
    <row r="22" spans="2:13" ht="17.25">
      <c r="B22" s="116"/>
      <c r="C22" s="131"/>
      <c r="D22" s="116"/>
      <c r="E22" s="118"/>
      <c r="F22" s="131"/>
      <c r="G22" s="131"/>
      <c r="H22" s="131"/>
      <c r="I22" s="1"/>
      <c r="J22" s="12"/>
    </row>
    <row r="23" spans="2:13" ht="17.25">
      <c r="B23" s="240"/>
      <c r="C23" s="240"/>
      <c r="D23" s="240"/>
      <c r="E23" s="118"/>
      <c r="F23" s="239"/>
      <c r="G23" s="239"/>
      <c r="H23" s="239"/>
      <c r="I23" s="13"/>
    </row>
    <row r="24" spans="2:13" ht="17.25">
      <c r="B24" s="240"/>
      <c r="C24" s="240"/>
      <c r="D24" s="240"/>
      <c r="E24" s="118"/>
      <c r="F24" s="119"/>
      <c r="G24" s="120"/>
      <c r="H24" s="121"/>
      <c r="I24" s="13"/>
    </row>
    <row r="25" spans="2:13" ht="17.25">
      <c r="B25" s="239"/>
      <c r="C25" s="239"/>
      <c r="D25" s="122"/>
      <c r="E25" s="118"/>
      <c r="F25" s="123"/>
      <c r="G25" s="124"/>
      <c r="H25" s="121"/>
      <c r="I25" s="14"/>
      <c r="J25" s="15"/>
    </row>
    <row r="26" spans="2:13" ht="17.25">
      <c r="B26" s="133"/>
      <c r="C26" s="131"/>
      <c r="D26" s="133"/>
      <c r="E26" s="126"/>
      <c r="F26" s="127"/>
      <c r="G26" s="127"/>
      <c r="H26" s="121"/>
      <c r="I26" s="13"/>
      <c r="J26" s="12"/>
    </row>
    <row r="27" spans="2:13" ht="17.25">
      <c r="B27" s="133"/>
      <c r="C27" s="131"/>
      <c r="D27" s="133"/>
      <c r="E27" s="126"/>
      <c r="F27" s="127"/>
      <c r="G27" s="127"/>
      <c r="H27" s="121"/>
      <c r="I27" s="13"/>
      <c r="J27" s="12"/>
    </row>
    <row r="28" spans="2:13" ht="17.25">
      <c r="B28" s="241"/>
      <c r="C28" s="241"/>
      <c r="D28" s="241"/>
      <c r="E28" s="132"/>
      <c r="F28" s="132"/>
      <c r="G28" s="127"/>
      <c r="H28" s="121"/>
      <c r="I28" s="13"/>
      <c r="J28" s="12"/>
    </row>
    <row r="29" spans="2:13" ht="17.25">
      <c r="B29" s="239"/>
      <c r="C29" s="239"/>
      <c r="D29" s="133"/>
      <c r="E29" s="132"/>
      <c r="F29" s="132"/>
      <c r="G29" s="127"/>
      <c r="H29" s="121"/>
      <c r="I29" s="13"/>
      <c r="J29" s="12"/>
    </row>
    <row r="30" spans="2:13" ht="17.25">
      <c r="B30" s="133"/>
      <c r="C30" s="131"/>
      <c r="D30" s="133"/>
      <c r="E30" s="132"/>
      <c r="F30" s="132"/>
      <c r="G30" s="127"/>
      <c r="H30" s="121"/>
      <c r="I30" s="13"/>
      <c r="J30" s="12"/>
    </row>
    <row r="31" spans="2:13" ht="17.25">
      <c r="B31" s="132"/>
      <c r="C31" s="116"/>
      <c r="D31" s="129"/>
      <c r="E31" s="129"/>
      <c r="F31" s="116"/>
      <c r="G31" s="116"/>
      <c r="H31" s="132"/>
    </row>
    <row r="32" spans="2:13" ht="17.25">
      <c r="B32" s="132"/>
      <c r="C32" s="132"/>
      <c r="D32" s="132"/>
      <c r="E32" s="132"/>
      <c r="F32" s="132"/>
      <c r="G32" s="132"/>
      <c r="H32" s="132"/>
    </row>
    <row r="33" spans="2:14">
      <c r="B33" s="16"/>
      <c r="C33" s="9"/>
      <c r="D33" s="9"/>
      <c r="E33" s="10"/>
      <c r="F33" s="9"/>
      <c r="G33" s="9"/>
      <c r="H33" s="9"/>
      <c r="I33" s="10"/>
      <c r="J33" s="11"/>
      <c r="K33" s="17"/>
      <c r="L33" s="18"/>
      <c r="M33" s="18"/>
      <c r="N33" s="18"/>
    </row>
    <row r="34" spans="2:14">
      <c r="B34" s="16"/>
      <c r="C34" s="9"/>
      <c r="D34" s="9"/>
      <c r="E34" s="9"/>
      <c r="F34" s="10"/>
      <c r="G34" s="9"/>
      <c r="H34" s="9"/>
      <c r="I34" s="9"/>
      <c r="J34" s="9"/>
      <c r="K34" s="19"/>
      <c r="L34" s="20"/>
      <c r="M34" s="18"/>
      <c r="N34" s="18"/>
    </row>
    <row r="37" spans="2:14">
      <c r="J37" s="134" t="s">
        <v>15</v>
      </c>
    </row>
  </sheetData>
  <mergeCells count="13">
    <mergeCell ref="C7:J7"/>
    <mergeCell ref="C11:J11"/>
    <mergeCell ref="C13:J13"/>
    <mergeCell ref="B18:D18"/>
    <mergeCell ref="C20:D20"/>
    <mergeCell ref="F20:H20"/>
    <mergeCell ref="B29:C29"/>
    <mergeCell ref="F21:H21"/>
    <mergeCell ref="B23:D23"/>
    <mergeCell ref="F23:H23"/>
    <mergeCell ref="B24:D24"/>
    <mergeCell ref="B25:C25"/>
    <mergeCell ref="B28:D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N45"/>
  <sheetViews>
    <sheetView workbookViewId="0">
      <selection sqref="A1:J25"/>
    </sheetView>
  </sheetViews>
  <sheetFormatPr defaultRowHeight="15"/>
  <cols>
    <col min="1" max="1" width="9.140625" style="23"/>
    <col min="2" max="2" width="3.7109375" style="23" customWidth="1"/>
    <col min="3" max="3" width="64.5703125" style="23" customWidth="1"/>
    <col min="4" max="4" width="15.85546875" style="23" customWidth="1"/>
    <col min="5" max="5" width="21.5703125" style="23" customWidth="1"/>
    <col min="6" max="6" width="19.7109375" style="23" customWidth="1"/>
    <col min="7" max="7" width="17.28515625" style="23" customWidth="1"/>
    <col min="8" max="8" width="15.5703125" style="23" customWidth="1"/>
    <col min="9" max="9" width="21.5703125" style="23" customWidth="1"/>
    <col min="10" max="10" width="31.28515625" style="23" customWidth="1"/>
    <col min="11" max="12" width="9.140625" style="23"/>
    <col min="13" max="13" width="9.140625" style="23" customWidth="1"/>
    <col min="14" max="14" width="12.140625" style="23" bestFit="1" customWidth="1"/>
    <col min="15" max="16384" width="9.140625" style="23"/>
  </cols>
  <sheetData>
    <row r="2" spans="2:10" ht="15.75">
      <c r="C2" s="1" t="s">
        <v>17</v>
      </c>
      <c r="D2" s="1"/>
      <c r="E2" s="2"/>
    </row>
    <row r="3" spans="2:10" ht="15.75">
      <c r="C3" s="2"/>
      <c r="D3" s="2"/>
      <c r="E3" s="2"/>
    </row>
    <row r="4" spans="2:10" ht="18" customHeight="1">
      <c r="B4" s="1"/>
      <c r="C4" s="1" t="s">
        <v>40</v>
      </c>
      <c r="D4" s="3"/>
      <c r="E4" s="3"/>
    </row>
    <row r="5" spans="2:10" ht="18" customHeight="1" thickBot="1">
      <c r="B5" s="1"/>
      <c r="C5" s="1"/>
      <c r="D5" s="3"/>
      <c r="E5" s="3"/>
    </row>
    <row r="6" spans="2:10" ht="42" customHeight="1" thickBot="1">
      <c r="B6" s="4" t="s">
        <v>0</v>
      </c>
      <c r="C6" s="33" t="s">
        <v>1</v>
      </c>
      <c r="D6" s="34" t="s">
        <v>38</v>
      </c>
      <c r="E6" s="35" t="s">
        <v>25</v>
      </c>
      <c r="F6" s="34" t="s">
        <v>26</v>
      </c>
      <c r="G6" s="35" t="s">
        <v>2</v>
      </c>
      <c r="H6" s="35" t="s">
        <v>27</v>
      </c>
      <c r="I6" s="35" t="s">
        <v>3</v>
      </c>
      <c r="J6" s="36" t="s">
        <v>4</v>
      </c>
    </row>
    <row r="7" spans="2:10" ht="20.25" customHeight="1" thickBot="1">
      <c r="B7" s="111" t="s">
        <v>5</v>
      </c>
      <c r="C7" s="242" t="s">
        <v>31</v>
      </c>
      <c r="D7" s="242"/>
      <c r="E7" s="242"/>
      <c r="F7" s="242"/>
      <c r="G7" s="242"/>
      <c r="H7" s="242"/>
      <c r="I7" s="242"/>
      <c r="J7" s="243"/>
    </row>
    <row r="8" spans="2:10" ht="16.5" customHeight="1">
      <c r="B8" s="112">
        <v>1</v>
      </c>
      <c r="C8" s="109" t="s">
        <v>6</v>
      </c>
      <c r="D8" s="37">
        <v>200000</v>
      </c>
      <c r="E8" s="38">
        <v>99083.35</v>
      </c>
      <c r="F8" s="39">
        <v>118900</v>
      </c>
      <c r="G8" s="40" t="s">
        <v>2</v>
      </c>
      <c r="H8" s="41" t="s">
        <v>42</v>
      </c>
      <c r="I8" s="42" t="s">
        <v>34</v>
      </c>
      <c r="J8" s="43" t="s">
        <v>43</v>
      </c>
    </row>
    <row r="9" spans="2:10" ht="18" customHeight="1">
      <c r="B9" s="112">
        <v>2</v>
      </c>
      <c r="C9" s="109" t="s">
        <v>7</v>
      </c>
      <c r="D9" s="37">
        <v>200000</v>
      </c>
      <c r="E9" s="44">
        <v>96060</v>
      </c>
      <c r="F9" s="44">
        <v>115272</v>
      </c>
      <c r="G9" s="40" t="s">
        <v>2</v>
      </c>
      <c r="H9" s="45" t="s">
        <v>44</v>
      </c>
      <c r="I9" s="42" t="s">
        <v>34</v>
      </c>
      <c r="J9" s="43" t="s">
        <v>18</v>
      </c>
    </row>
    <row r="10" spans="2:10" ht="18" customHeight="1" thickBot="1">
      <c r="B10" s="113">
        <v>3</v>
      </c>
      <c r="C10" s="110" t="s">
        <v>45</v>
      </c>
      <c r="D10" s="46">
        <v>200000</v>
      </c>
      <c r="E10" s="44">
        <v>99317.5</v>
      </c>
      <c r="F10" s="47">
        <v>119181</v>
      </c>
      <c r="G10" s="40" t="s">
        <v>2</v>
      </c>
      <c r="H10" s="48" t="s">
        <v>46</v>
      </c>
      <c r="I10" s="42" t="s">
        <v>34</v>
      </c>
      <c r="J10" s="49" t="s">
        <v>47</v>
      </c>
    </row>
    <row r="11" spans="2:10" ht="22.5" customHeight="1" thickBot="1">
      <c r="B11" s="101" t="s">
        <v>8</v>
      </c>
      <c r="C11" s="244" t="s">
        <v>9</v>
      </c>
      <c r="D11" s="245"/>
      <c r="E11" s="245"/>
      <c r="F11" s="245"/>
      <c r="G11" s="245"/>
      <c r="H11" s="245"/>
      <c r="I11" s="245"/>
      <c r="J11" s="246"/>
    </row>
    <row r="12" spans="2:10" ht="40.5" customHeight="1">
      <c r="B12" s="93">
        <v>4</v>
      </c>
      <c r="C12" s="95" t="s">
        <v>28</v>
      </c>
      <c r="D12" s="50">
        <v>5500000</v>
      </c>
      <c r="E12" s="50">
        <v>4672041.66</v>
      </c>
      <c r="F12" s="51">
        <v>5606450</v>
      </c>
      <c r="G12" s="52" t="s">
        <v>2</v>
      </c>
      <c r="H12" s="53" t="s">
        <v>24</v>
      </c>
      <c r="I12" s="54" t="s">
        <v>35</v>
      </c>
      <c r="J12" s="55" t="s">
        <v>23</v>
      </c>
    </row>
    <row r="13" spans="2:10" ht="21" customHeight="1" thickBot="1">
      <c r="B13" s="94">
        <v>5</v>
      </c>
      <c r="C13" s="96" t="s">
        <v>39</v>
      </c>
      <c r="D13" s="97">
        <v>110000</v>
      </c>
      <c r="E13" s="97">
        <v>30000</v>
      </c>
      <c r="F13" s="98">
        <v>36000</v>
      </c>
      <c r="G13" s="71" t="s">
        <v>2</v>
      </c>
      <c r="H13" s="99" t="s">
        <v>41</v>
      </c>
      <c r="I13" s="72" t="s">
        <v>34</v>
      </c>
      <c r="J13" s="100" t="s">
        <v>37</v>
      </c>
    </row>
    <row r="14" spans="2:10" ht="21" customHeight="1" thickBot="1">
      <c r="B14" s="27" t="s">
        <v>10</v>
      </c>
      <c r="C14" s="247" t="s">
        <v>32</v>
      </c>
      <c r="D14" s="248"/>
      <c r="E14" s="248"/>
      <c r="F14" s="248"/>
      <c r="G14" s="248"/>
      <c r="H14" s="248"/>
      <c r="I14" s="248"/>
      <c r="J14" s="249"/>
    </row>
    <row r="15" spans="2:10" ht="30">
      <c r="B15" s="105">
        <v>7</v>
      </c>
      <c r="C15" s="102" t="s">
        <v>11</v>
      </c>
      <c r="D15" s="31">
        <v>7000000</v>
      </c>
      <c r="E15" s="59">
        <v>5416443.5999999996</v>
      </c>
      <c r="F15" s="60">
        <v>6449732.3200000003</v>
      </c>
      <c r="G15" s="52" t="s">
        <v>2</v>
      </c>
      <c r="H15" s="54" t="s">
        <v>44</v>
      </c>
      <c r="I15" s="54" t="s">
        <v>20</v>
      </c>
      <c r="J15" s="61" t="s">
        <v>19</v>
      </c>
    </row>
    <row r="16" spans="2:10" ht="20.25" customHeight="1">
      <c r="B16" s="106">
        <v>8</v>
      </c>
      <c r="C16" s="103" t="s">
        <v>16</v>
      </c>
      <c r="D16" s="62">
        <v>12800000</v>
      </c>
      <c r="E16" s="63">
        <v>5156680</v>
      </c>
      <c r="F16" s="64">
        <v>6188016</v>
      </c>
      <c r="G16" s="56" t="s">
        <v>2</v>
      </c>
      <c r="H16" s="45" t="s">
        <v>22</v>
      </c>
      <c r="I16" s="65" t="s">
        <v>36</v>
      </c>
      <c r="J16" s="43" t="s">
        <v>21</v>
      </c>
    </row>
    <row r="17" spans="2:13" ht="19.5" customHeight="1">
      <c r="B17" s="107">
        <v>9</v>
      </c>
      <c r="C17" s="103" t="s">
        <v>29</v>
      </c>
      <c r="D17" s="62">
        <v>100000</v>
      </c>
      <c r="E17" s="62">
        <v>84300</v>
      </c>
      <c r="F17" s="62">
        <v>101160</v>
      </c>
      <c r="G17" s="66" t="s">
        <v>2</v>
      </c>
      <c r="H17" s="45" t="s">
        <v>48</v>
      </c>
      <c r="I17" s="57" t="s">
        <v>34</v>
      </c>
      <c r="J17" s="43" t="s">
        <v>49</v>
      </c>
    </row>
    <row r="18" spans="2:13">
      <c r="B18" s="106">
        <v>10</v>
      </c>
      <c r="C18" s="103" t="s">
        <v>12</v>
      </c>
      <c r="D18" s="62">
        <v>32000</v>
      </c>
      <c r="E18" s="67">
        <v>18950</v>
      </c>
      <c r="F18" s="67">
        <v>18950</v>
      </c>
      <c r="G18" s="56" t="s">
        <v>2</v>
      </c>
      <c r="H18" s="45" t="s">
        <v>50</v>
      </c>
      <c r="I18" s="57" t="s">
        <v>34</v>
      </c>
      <c r="J18" s="68" t="s">
        <v>51</v>
      </c>
    </row>
    <row r="19" spans="2:13" s="26" customFormat="1">
      <c r="B19" s="107">
        <v>11</v>
      </c>
      <c r="C19" s="103" t="s">
        <v>57</v>
      </c>
      <c r="D19" s="62">
        <v>60000</v>
      </c>
      <c r="E19" s="67">
        <v>0</v>
      </c>
      <c r="F19" s="67">
        <v>0</v>
      </c>
      <c r="G19" s="56"/>
      <c r="H19" s="45"/>
      <c r="I19" s="57"/>
      <c r="J19" s="68"/>
    </row>
    <row r="20" spans="2:13" ht="19.5" customHeight="1" thickBot="1">
      <c r="B20" s="108">
        <v>12</v>
      </c>
      <c r="C20" s="104" t="s">
        <v>30</v>
      </c>
      <c r="D20" s="69">
        <v>100000</v>
      </c>
      <c r="E20" s="70">
        <v>0</v>
      </c>
      <c r="F20" s="70">
        <v>0</v>
      </c>
      <c r="G20" s="71"/>
      <c r="H20" s="58"/>
      <c r="I20" s="72"/>
      <c r="J20" s="73"/>
    </row>
    <row r="21" spans="2:13" ht="21" customHeight="1" thickBot="1">
      <c r="B21" s="24" t="s">
        <v>13</v>
      </c>
      <c r="C21" s="252" t="s">
        <v>33</v>
      </c>
      <c r="D21" s="253"/>
      <c r="E21" s="253"/>
      <c r="F21" s="253"/>
      <c r="G21" s="253"/>
      <c r="H21" s="253"/>
      <c r="I21" s="253"/>
      <c r="J21" s="254"/>
    </row>
    <row r="22" spans="2:13" ht="29.25" customHeight="1" thickBot="1">
      <c r="B22" s="30">
        <v>13</v>
      </c>
      <c r="C22" s="74" t="s">
        <v>52</v>
      </c>
      <c r="D22" s="59">
        <v>0</v>
      </c>
      <c r="E22" s="59">
        <v>55000</v>
      </c>
      <c r="F22" s="60">
        <v>66000</v>
      </c>
      <c r="G22" s="52" t="s">
        <v>2</v>
      </c>
      <c r="H22" s="75" t="s">
        <v>53</v>
      </c>
      <c r="I22" s="76" t="s">
        <v>34</v>
      </c>
      <c r="J22" s="77" t="s">
        <v>54</v>
      </c>
    </row>
    <row r="23" spans="2:13" ht="29.25" customHeight="1">
      <c r="B23" s="28">
        <v>14</v>
      </c>
      <c r="C23" s="78" t="s">
        <v>55</v>
      </c>
      <c r="D23" s="67">
        <v>0</v>
      </c>
      <c r="E23" s="67">
        <v>2100</v>
      </c>
      <c r="F23" s="79">
        <v>2520</v>
      </c>
      <c r="G23" s="56" t="s">
        <v>2</v>
      </c>
      <c r="H23" s="45" t="s">
        <v>50</v>
      </c>
      <c r="I23" s="57" t="s">
        <v>34</v>
      </c>
      <c r="J23" s="68" t="s">
        <v>56</v>
      </c>
    </row>
    <row r="24" spans="2:13" ht="25.5" customHeight="1" thickBot="1">
      <c r="B24" s="29">
        <v>15</v>
      </c>
      <c r="C24" s="80" t="s">
        <v>58</v>
      </c>
      <c r="D24" s="22">
        <v>300000</v>
      </c>
      <c r="E24" s="81">
        <v>0</v>
      </c>
      <c r="F24" s="82">
        <v>0</v>
      </c>
      <c r="G24" s="83"/>
      <c r="H24" s="84"/>
      <c r="I24" s="85"/>
      <c r="J24" s="86"/>
    </row>
    <row r="25" spans="2:13" ht="32.25" customHeight="1" thickBot="1">
      <c r="B25" s="25"/>
      <c r="C25" s="87" t="s">
        <v>14</v>
      </c>
      <c r="D25" s="88">
        <f>D8+D9+D10+D12+D15+D17+D18+D20+D22+D24+D16+D13+D19</f>
        <v>26602000</v>
      </c>
      <c r="E25" s="88">
        <f>E8+E9+E10+E12+E13+E15+E16+E17+E18+E22+E23</f>
        <v>15729976.109999999</v>
      </c>
      <c r="F25" s="88">
        <f>F8+F9+F10+F12+F13+F15+F16+F17+F18+F22+F23</f>
        <v>18822181.32</v>
      </c>
      <c r="G25" s="89"/>
      <c r="H25" s="90"/>
      <c r="I25" s="91"/>
      <c r="J25" s="92"/>
      <c r="M25" s="21"/>
    </row>
    <row r="26" spans="2:13">
      <c r="B26" s="250"/>
      <c r="C26" s="250"/>
      <c r="D26" s="250"/>
      <c r="E26" s="5"/>
      <c r="F26" s="6"/>
      <c r="G26" s="7"/>
    </row>
    <row r="27" spans="2:13">
      <c r="B27" s="9"/>
      <c r="C27" s="9"/>
      <c r="D27" s="10"/>
      <c r="E27" s="8"/>
      <c r="F27" s="8"/>
      <c r="G27" s="8"/>
    </row>
    <row r="28" spans="2:13" ht="23.25" customHeight="1">
      <c r="B28" s="114"/>
      <c r="C28" s="251"/>
      <c r="D28" s="251"/>
      <c r="E28" s="115"/>
      <c r="F28" s="239"/>
      <c r="G28" s="239"/>
      <c r="H28" s="239"/>
      <c r="I28" s="9"/>
      <c r="J28" s="12"/>
    </row>
    <row r="29" spans="2:13" ht="21" customHeight="1">
      <c r="B29" s="116"/>
      <c r="C29" s="117"/>
      <c r="D29" s="116"/>
      <c r="E29" s="118"/>
      <c r="F29" s="239"/>
      <c r="G29" s="239"/>
      <c r="H29" s="239"/>
      <c r="I29" s="1"/>
      <c r="J29" s="12"/>
    </row>
    <row r="30" spans="2:13" s="32" customFormat="1" ht="21" customHeight="1">
      <c r="B30" s="116"/>
      <c r="C30" s="117"/>
      <c r="D30" s="116"/>
      <c r="E30" s="118"/>
      <c r="F30" s="117"/>
      <c r="G30" s="117"/>
      <c r="H30" s="117"/>
      <c r="I30" s="1"/>
      <c r="J30" s="12"/>
    </row>
    <row r="31" spans="2:13" ht="17.25">
      <c r="B31" s="240"/>
      <c r="C31" s="240"/>
      <c r="D31" s="240"/>
      <c r="E31" s="118"/>
      <c r="F31" s="239"/>
      <c r="G31" s="239"/>
      <c r="H31" s="239"/>
      <c r="I31" s="13"/>
    </row>
    <row r="32" spans="2:13" ht="17.25">
      <c r="B32" s="240"/>
      <c r="C32" s="240"/>
      <c r="D32" s="240"/>
      <c r="E32" s="118"/>
      <c r="F32" s="119"/>
      <c r="G32" s="120"/>
      <c r="H32" s="121"/>
      <c r="I32" s="13"/>
    </row>
    <row r="33" spans="2:14" ht="17.25">
      <c r="B33" s="239"/>
      <c r="C33" s="239"/>
      <c r="D33" s="122"/>
      <c r="E33" s="118"/>
      <c r="F33" s="123"/>
      <c r="G33" s="124"/>
      <c r="H33" s="121"/>
      <c r="I33" s="14"/>
      <c r="J33" s="15"/>
    </row>
    <row r="34" spans="2:14" ht="24" customHeight="1">
      <c r="B34" s="125"/>
      <c r="C34" s="117"/>
      <c r="D34" s="125"/>
      <c r="E34" s="126"/>
      <c r="F34" s="127"/>
      <c r="G34" s="127"/>
      <c r="H34" s="121"/>
      <c r="I34" s="13"/>
      <c r="J34" s="12"/>
    </row>
    <row r="35" spans="2:14" s="32" customFormat="1" ht="24" customHeight="1">
      <c r="B35" s="125"/>
      <c r="C35" s="117"/>
      <c r="D35" s="125"/>
      <c r="E35" s="126"/>
      <c r="F35" s="127"/>
      <c r="G35" s="127"/>
      <c r="H35" s="121"/>
      <c r="I35" s="13"/>
      <c r="J35" s="12"/>
    </row>
    <row r="36" spans="2:14" ht="29.25" customHeight="1">
      <c r="B36" s="241"/>
      <c r="C36" s="241"/>
      <c r="D36" s="241"/>
      <c r="E36" s="128"/>
      <c r="F36" s="128"/>
      <c r="G36" s="127"/>
      <c r="H36" s="121"/>
      <c r="I36" s="13"/>
      <c r="J36" s="12"/>
    </row>
    <row r="37" spans="2:14" ht="17.25">
      <c r="B37" s="239"/>
      <c r="C37" s="239"/>
      <c r="D37" s="125"/>
      <c r="E37" s="128"/>
      <c r="F37" s="128"/>
      <c r="G37" s="127"/>
      <c r="H37" s="121"/>
      <c r="I37" s="13"/>
      <c r="J37" s="12"/>
    </row>
    <row r="38" spans="2:14" ht="19.5" customHeight="1">
      <c r="B38" s="125"/>
      <c r="C38" s="117"/>
      <c r="D38" s="125"/>
      <c r="E38" s="128"/>
      <c r="F38" s="128"/>
      <c r="G38" s="127"/>
      <c r="H38" s="121"/>
      <c r="I38" s="13"/>
      <c r="J38" s="12"/>
    </row>
    <row r="39" spans="2:14" ht="27.75" customHeight="1">
      <c r="B39" s="128"/>
      <c r="C39" s="116"/>
      <c r="D39" s="129"/>
      <c r="E39" s="129"/>
      <c r="F39" s="116"/>
      <c r="G39" s="116"/>
      <c r="H39" s="128"/>
    </row>
    <row r="40" spans="2:14" ht="17.25">
      <c r="B40" s="128"/>
      <c r="C40" s="128"/>
      <c r="D40" s="128"/>
      <c r="E40" s="128"/>
      <c r="F40" s="128"/>
      <c r="G40" s="128"/>
      <c r="H40" s="128"/>
    </row>
    <row r="41" spans="2:14">
      <c r="B41" s="16"/>
      <c r="C41" s="9"/>
      <c r="D41" s="9"/>
      <c r="E41" s="10"/>
      <c r="F41" s="9"/>
      <c r="G41" s="9"/>
      <c r="H41" s="9"/>
      <c r="I41" s="10"/>
      <c r="J41" s="11"/>
      <c r="K41" s="17"/>
      <c r="L41" s="18"/>
      <c r="M41" s="18"/>
      <c r="N41" s="18"/>
    </row>
    <row r="42" spans="2:14">
      <c r="B42" s="16"/>
      <c r="C42" s="9"/>
      <c r="D42" s="9"/>
      <c r="E42" s="9"/>
      <c r="F42" s="10"/>
      <c r="G42" s="9"/>
      <c r="H42" s="9"/>
      <c r="I42" s="9"/>
      <c r="J42" s="9"/>
      <c r="K42" s="19"/>
      <c r="L42" s="20"/>
      <c r="M42" s="18"/>
      <c r="N42" s="18"/>
    </row>
    <row r="45" spans="2:14">
      <c r="J45" s="23" t="s">
        <v>15</v>
      </c>
    </row>
  </sheetData>
  <mergeCells count="14">
    <mergeCell ref="C28:D28"/>
    <mergeCell ref="F28:H28"/>
    <mergeCell ref="C7:J7"/>
    <mergeCell ref="C11:J11"/>
    <mergeCell ref="C14:J14"/>
    <mergeCell ref="C21:J21"/>
    <mergeCell ref="B26:D26"/>
    <mergeCell ref="B37:C37"/>
    <mergeCell ref="F29:H29"/>
    <mergeCell ref="B31:D31"/>
    <mergeCell ref="F31:H31"/>
    <mergeCell ref="B32:D32"/>
    <mergeCell ref="B33:C33"/>
    <mergeCell ref="B36:D36"/>
  </mergeCells>
  <pageMargins left="0.25" right="0.25" top="0.75" bottom="0.75" header="0.3" footer="0.3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A13" sqref="A13"/>
    </sheetView>
  </sheetViews>
  <sheetFormatPr defaultRowHeight="15"/>
  <cols>
    <col min="3" max="3" width="18.7109375" customWidth="1"/>
    <col min="4" max="4" width="16.42578125" customWidth="1"/>
    <col min="5" max="5" width="13" customWidth="1"/>
    <col min="6" max="6" width="15.5703125" customWidth="1"/>
    <col min="7" max="8" width="18.7109375" customWidth="1"/>
    <col min="9" max="9" width="31.5703125" customWidth="1"/>
    <col min="10" max="10" width="46.7109375" customWidth="1"/>
  </cols>
  <sheetData>
    <row r="1" spans="1:10">
      <c r="A1" s="130"/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5.75">
      <c r="A2" s="130"/>
      <c r="B2" s="130"/>
      <c r="C2" s="1" t="s">
        <v>17</v>
      </c>
      <c r="D2" s="1"/>
      <c r="E2" s="2"/>
      <c r="F2" s="130"/>
      <c r="G2" s="130"/>
      <c r="H2" s="130"/>
      <c r="I2" s="130"/>
      <c r="J2" s="130"/>
    </row>
    <row r="3" spans="1:10" ht="15.75">
      <c r="A3" s="130"/>
      <c r="B3" s="130"/>
      <c r="C3" s="2"/>
      <c r="D3" s="2"/>
      <c r="E3" s="2"/>
      <c r="F3" s="130"/>
      <c r="G3" s="130"/>
      <c r="H3" s="130"/>
      <c r="I3" s="130"/>
      <c r="J3" s="130"/>
    </row>
    <row r="4" spans="1:10" ht="15.75">
      <c r="A4" s="130"/>
      <c r="B4" s="1"/>
      <c r="C4" s="1" t="s">
        <v>59</v>
      </c>
      <c r="D4" s="3"/>
      <c r="E4" s="3"/>
      <c r="F4" s="130"/>
      <c r="G4" s="130"/>
      <c r="H4" s="130"/>
      <c r="I4" s="130"/>
      <c r="J4" s="130"/>
    </row>
    <row r="5" spans="1:10" ht="16.5" thickBot="1">
      <c r="A5" s="130"/>
      <c r="B5" s="1"/>
      <c r="C5" s="1"/>
      <c r="D5" s="3"/>
      <c r="E5" s="3"/>
      <c r="F5" s="130"/>
      <c r="G5" s="130"/>
      <c r="H5" s="130"/>
      <c r="I5" s="130"/>
      <c r="J5" s="130"/>
    </row>
    <row r="6" spans="1:10" ht="39" thickBot="1">
      <c r="A6" s="130"/>
      <c r="B6" s="4" t="s">
        <v>0</v>
      </c>
      <c r="C6" s="135" t="s">
        <v>1</v>
      </c>
      <c r="D6" s="136" t="s">
        <v>38</v>
      </c>
      <c r="E6" s="137" t="s">
        <v>25</v>
      </c>
      <c r="F6" s="136" t="s">
        <v>26</v>
      </c>
      <c r="G6" s="137" t="s">
        <v>2</v>
      </c>
      <c r="H6" s="137" t="s">
        <v>27</v>
      </c>
      <c r="I6" s="137" t="s">
        <v>3</v>
      </c>
      <c r="J6" s="138" t="s">
        <v>4</v>
      </c>
    </row>
    <row r="7" spans="1:10" ht="15.75" thickBot="1">
      <c r="A7" s="130"/>
      <c r="B7" s="139" t="s">
        <v>5</v>
      </c>
      <c r="C7" s="255" t="s">
        <v>31</v>
      </c>
      <c r="D7" s="256"/>
      <c r="E7" s="256"/>
      <c r="F7" s="256"/>
      <c r="G7" s="256"/>
      <c r="H7" s="256"/>
      <c r="I7" s="256"/>
      <c r="J7" s="257"/>
    </row>
    <row r="8" spans="1:10" ht="46.5" customHeight="1">
      <c r="A8" s="130"/>
      <c r="B8" s="140">
        <v>1</v>
      </c>
      <c r="C8" s="141" t="s">
        <v>6</v>
      </c>
      <c r="D8" s="142">
        <v>200000</v>
      </c>
      <c r="E8" s="143">
        <v>99825</v>
      </c>
      <c r="F8" s="144">
        <v>119790</v>
      </c>
      <c r="G8" s="145" t="s">
        <v>2</v>
      </c>
      <c r="H8" s="146" t="s">
        <v>60</v>
      </c>
      <c r="I8" s="147" t="s">
        <v>34</v>
      </c>
      <c r="J8" s="148" t="s">
        <v>18</v>
      </c>
    </row>
    <row r="9" spans="1:10" ht="36" customHeight="1">
      <c r="A9" s="130"/>
      <c r="B9" s="140">
        <v>2</v>
      </c>
      <c r="C9" s="141" t="s">
        <v>7</v>
      </c>
      <c r="D9" s="149">
        <v>400000</v>
      </c>
      <c r="E9" s="150">
        <v>99750.84</v>
      </c>
      <c r="F9" s="150">
        <v>119701</v>
      </c>
      <c r="G9" s="145" t="s">
        <v>2</v>
      </c>
      <c r="H9" s="151" t="s">
        <v>61</v>
      </c>
      <c r="I9" s="147" t="s">
        <v>34</v>
      </c>
      <c r="J9" s="148" t="s">
        <v>62</v>
      </c>
    </row>
    <row r="10" spans="1:10" ht="81" customHeight="1" thickBot="1">
      <c r="A10" s="130"/>
      <c r="B10" s="152">
        <v>3</v>
      </c>
      <c r="C10" s="153" t="s">
        <v>63</v>
      </c>
      <c r="D10" s="154">
        <v>200000</v>
      </c>
      <c r="E10" s="154">
        <v>99601.67</v>
      </c>
      <c r="F10" s="155">
        <v>119522</v>
      </c>
      <c r="G10" s="145" t="s">
        <v>2</v>
      </c>
      <c r="H10" s="156" t="s">
        <v>64</v>
      </c>
      <c r="I10" s="147" t="s">
        <v>34</v>
      </c>
      <c r="J10" s="157" t="s">
        <v>65</v>
      </c>
    </row>
    <row r="11" spans="1:10" ht="15.75" thickBot="1">
      <c r="A11" s="130"/>
      <c r="B11" s="158" t="s">
        <v>8</v>
      </c>
      <c r="C11" s="258" t="s">
        <v>9</v>
      </c>
      <c r="D11" s="259"/>
      <c r="E11" s="259"/>
      <c r="F11" s="259"/>
      <c r="G11" s="259"/>
      <c r="H11" s="259"/>
      <c r="I11" s="259"/>
      <c r="J11" s="260"/>
    </row>
    <row r="12" spans="1:10" ht="63.75" customHeight="1">
      <c r="A12" s="130"/>
      <c r="B12" s="159">
        <v>4</v>
      </c>
      <c r="C12" s="160" t="s">
        <v>28</v>
      </c>
      <c r="D12" s="161">
        <v>5300000</v>
      </c>
      <c r="E12" s="161">
        <v>4257481</v>
      </c>
      <c r="F12" s="162">
        <v>5108978</v>
      </c>
      <c r="G12" s="163" t="s">
        <v>2</v>
      </c>
      <c r="H12" s="164" t="s">
        <v>66</v>
      </c>
      <c r="I12" s="165" t="s">
        <v>35</v>
      </c>
      <c r="J12" s="166" t="s">
        <v>23</v>
      </c>
    </row>
    <row r="13" spans="1:10" ht="84" customHeight="1" thickBot="1">
      <c r="A13" s="130"/>
      <c r="B13" s="167">
        <v>5</v>
      </c>
      <c r="C13" s="168" t="s">
        <v>39</v>
      </c>
      <c r="D13" s="169">
        <v>1510000</v>
      </c>
      <c r="E13" s="169">
        <v>10000</v>
      </c>
      <c r="F13" s="170">
        <v>12000</v>
      </c>
      <c r="G13" s="171" t="s">
        <v>2</v>
      </c>
      <c r="H13" s="172" t="s">
        <v>67</v>
      </c>
      <c r="I13" s="173" t="s">
        <v>34</v>
      </c>
      <c r="J13" s="174" t="s">
        <v>37</v>
      </c>
    </row>
    <row r="14" spans="1:10" ht="64.5" customHeight="1" thickBot="1">
      <c r="A14" s="130"/>
      <c r="B14" s="167">
        <v>6</v>
      </c>
      <c r="C14" s="175" t="s">
        <v>68</v>
      </c>
      <c r="D14" s="176"/>
      <c r="E14" s="176">
        <v>41666.660000000003</v>
      </c>
      <c r="F14" s="177">
        <v>50000</v>
      </c>
      <c r="G14" s="178" t="s">
        <v>2</v>
      </c>
      <c r="H14" s="179" t="s">
        <v>24</v>
      </c>
      <c r="I14" s="180" t="s">
        <v>34</v>
      </c>
      <c r="J14" s="181" t="s">
        <v>62</v>
      </c>
    </row>
    <row r="15" spans="1:10" ht="15.75" thickBot="1">
      <c r="A15" s="130"/>
      <c r="B15" s="182" t="s">
        <v>10</v>
      </c>
      <c r="C15" s="261" t="s">
        <v>32</v>
      </c>
      <c r="D15" s="262"/>
      <c r="E15" s="262"/>
      <c r="F15" s="262"/>
      <c r="G15" s="262"/>
      <c r="H15" s="262"/>
      <c r="I15" s="262"/>
      <c r="J15" s="263"/>
    </row>
    <row r="16" spans="1:10" ht="63.75" customHeight="1" thickBot="1">
      <c r="A16" s="130"/>
      <c r="B16" s="183">
        <v>7</v>
      </c>
      <c r="C16" s="184" t="s">
        <v>11</v>
      </c>
      <c r="D16" s="185">
        <v>10000000</v>
      </c>
      <c r="E16" s="186">
        <v>8249643.0599999996</v>
      </c>
      <c r="F16" s="187">
        <v>9899571.6699999999</v>
      </c>
      <c r="G16" s="188" t="s">
        <v>2</v>
      </c>
      <c r="H16" s="189" t="s">
        <v>69</v>
      </c>
      <c r="I16" s="189" t="s">
        <v>20</v>
      </c>
      <c r="J16" s="190" t="s">
        <v>19</v>
      </c>
    </row>
    <row r="17" spans="1:10" ht="30">
      <c r="A17" s="130"/>
      <c r="B17" s="191">
        <v>8</v>
      </c>
      <c r="C17" s="192" t="s">
        <v>16</v>
      </c>
      <c r="D17" s="185">
        <v>20000000</v>
      </c>
      <c r="E17" s="150">
        <v>15470040</v>
      </c>
      <c r="F17" s="193">
        <v>18564048</v>
      </c>
      <c r="G17" s="171" t="s">
        <v>2</v>
      </c>
      <c r="H17" s="151" t="s">
        <v>22</v>
      </c>
      <c r="I17" s="194" t="s">
        <v>36</v>
      </c>
      <c r="J17" s="148" t="s">
        <v>21</v>
      </c>
    </row>
    <row r="18" spans="1:10" ht="68.25" customHeight="1">
      <c r="A18" s="130"/>
      <c r="B18" s="195">
        <v>9</v>
      </c>
      <c r="C18" s="192" t="s">
        <v>29</v>
      </c>
      <c r="D18" s="196">
        <v>120000</v>
      </c>
      <c r="E18" s="196">
        <v>98700</v>
      </c>
      <c r="F18" s="196">
        <v>98700</v>
      </c>
      <c r="G18" s="197" t="s">
        <v>2</v>
      </c>
      <c r="H18" s="151" t="s">
        <v>70</v>
      </c>
      <c r="I18" s="173" t="s">
        <v>34</v>
      </c>
      <c r="J18" s="148" t="s">
        <v>71</v>
      </c>
    </row>
    <row r="19" spans="1:10" ht="30">
      <c r="A19" s="130"/>
      <c r="B19" s="195">
        <v>10</v>
      </c>
      <c r="C19" s="192" t="s">
        <v>12</v>
      </c>
      <c r="D19" s="196">
        <v>60000</v>
      </c>
      <c r="E19" s="149">
        <v>18705</v>
      </c>
      <c r="F19" s="149">
        <v>18705</v>
      </c>
      <c r="G19" s="171" t="s">
        <v>2</v>
      </c>
      <c r="H19" s="151" t="s">
        <v>70</v>
      </c>
      <c r="I19" s="173" t="s">
        <v>34</v>
      </c>
      <c r="J19" s="198" t="s">
        <v>72</v>
      </c>
    </row>
    <row r="20" spans="1:10" ht="47.25" customHeight="1" thickBot="1">
      <c r="A20" s="130"/>
      <c r="B20" s="199">
        <v>11</v>
      </c>
      <c r="C20" s="200" t="s">
        <v>30</v>
      </c>
      <c r="D20" s="177">
        <v>100000</v>
      </c>
      <c r="E20" s="201">
        <v>21666.67</v>
      </c>
      <c r="F20" s="201">
        <v>26000</v>
      </c>
      <c r="G20" s="202" t="s">
        <v>2</v>
      </c>
      <c r="H20" s="179" t="s">
        <v>24</v>
      </c>
      <c r="I20" s="203" t="s">
        <v>34</v>
      </c>
      <c r="J20" s="204" t="s">
        <v>73</v>
      </c>
    </row>
    <row r="21" spans="1:10" ht="15.75" thickBot="1">
      <c r="A21" s="130"/>
      <c r="B21" s="24" t="s">
        <v>13</v>
      </c>
      <c r="C21" s="264" t="s">
        <v>33</v>
      </c>
      <c r="D21" s="265"/>
      <c r="E21" s="265"/>
      <c r="F21" s="265"/>
      <c r="G21" s="265"/>
      <c r="H21" s="265"/>
      <c r="I21" s="265"/>
      <c r="J21" s="266"/>
    </row>
    <row r="22" spans="1:10" ht="78.75" customHeight="1">
      <c r="A22" s="130"/>
      <c r="B22" s="205">
        <v>12</v>
      </c>
      <c r="C22" s="206" t="s">
        <v>74</v>
      </c>
      <c r="D22" s="207">
        <v>220000</v>
      </c>
      <c r="E22" s="207">
        <v>40000</v>
      </c>
      <c r="F22" s="208">
        <v>48000</v>
      </c>
      <c r="G22" s="163" t="s">
        <v>2</v>
      </c>
      <c r="H22" s="209" t="s">
        <v>24</v>
      </c>
      <c r="I22" s="210" t="s">
        <v>34</v>
      </c>
      <c r="J22" s="211" t="s">
        <v>75</v>
      </c>
    </row>
    <row r="23" spans="1:10" ht="52.5" customHeight="1">
      <c r="A23" s="130"/>
      <c r="B23" s="212">
        <v>13</v>
      </c>
      <c r="C23" s="213" t="s">
        <v>76</v>
      </c>
      <c r="D23" s="149"/>
      <c r="E23" s="149">
        <v>36166.67</v>
      </c>
      <c r="F23" s="214">
        <f>10200+33200</f>
        <v>43400</v>
      </c>
      <c r="G23" s="171" t="s">
        <v>2</v>
      </c>
      <c r="H23" s="151" t="s">
        <v>77</v>
      </c>
      <c r="I23" s="173" t="s">
        <v>34</v>
      </c>
      <c r="J23" s="198" t="s">
        <v>78</v>
      </c>
    </row>
    <row r="24" spans="1:10" ht="15.75" thickBot="1">
      <c r="A24" s="130"/>
      <c r="B24" s="215">
        <v>14</v>
      </c>
      <c r="C24" s="216" t="s">
        <v>79</v>
      </c>
      <c r="D24" s="22">
        <v>300000</v>
      </c>
      <c r="E24" s="176">
        <v>0</v>
      </c>
      <c r="F24" s="217"/>
      <c r="G24" s="218"/>
      <c r="H24" s="219"/>
      <c r="I24" s="220"/>
      <c r="J24" s="221"/>
    </row>
    <row r="25" spans="1:10" ht="15.75" thickBot="1">
      <c r="A25" s="130"/>
      <c r="B25" s="167"/>
      <c r="C25" s="222" t="s">
        <v>14</v>
      </c>
      <c r="D25" s="223">
        <f>D8+D9+D10+D12+D16+D18+D19+D20+D22+D24+D17+D13</f>
        <v>38410000</v>
      </c>
      <c r="E25" s="223">
        <f>E8+E9+E10+E12+E13+E14+E16+E17+E18+E19+E20+E22+E24+E23</f>
        <v>28543246.570000004</v>
      </c>
      <c r="F25" s="223">
        <f>F8+F9+F10+F12+F13+F14+F16+F17+F18+F19+F20+F22+F24+F23</f>
        <v>34228415.670000002</v>
      </c>
      <c r="G25" s="224"/>
      <c r="H25" s="225"/>
      <c r="I25" s="226"/>
      <c r="J25" s="227"/>
    </row>
  </sheetData>
  <mergeCells count="4">
    <mergeCell ref="C7:J7"/>
    <mergeCell ref="C11:J11"/>
    <mergeCell ref="C15:J15"/>
    <mergeCell ref="C21:J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Viti2025</vt:lpstr>
      <vt:lpstr>VITI 2024</vt:lpstr>
      <vt:lpstr>VITI 2023</vt:lpstr>
      <vt:lpstr>Viti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2026-02-09T12:36:46Z</dcterms:modified>
</cp:coreProperties>
</file>